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8795" windowHeight="10365" activeTab="5"/>
  </bookViews>
  <sheets>
    <sheet name="ужкх" sheetId="16" r:id="rId1"/>
    <sheet name="ОК" sheetId="9" r:id="rId2"/>
    <sheet name="КС и РТ" sheetId="13" r:id="rId3"/>
    <sheet name="УО" sheetId="11" r:id="rId4"/>
    <sheet name="УСХ" sheetId="1" r:id="rId5"/>
    <sheet name="СВОД" sheetId="4" r:id="rId6"/>
    <sheet name="ГО и ЧС" sheetId="5" r:id="rId7"/>
    <sheet name="ОАХТ" sheetId="14" r:id="rId8"/>
  </sheets>
  <externalReferences>
    <externalReference r:id="rId9"/>
  </externalReferences>
  <definedNames>
    <definedName name="_GoBack" localSheetId="7">ОАХТ!#REF!</definedName>
  </definedNames>
  <calcPr calcId="125725"/>
</workbook>
</file>

<file path=xl/calcChain.xml><?xml version="1.0" encoding="utf-8"?>
<calcChain xmlns="http://schemas.openxmlformats.org/spreadsheetml/2006/main">
  <c r="B11" i="4"/>
  <c r="C12" l="1"/>
  <c r="D12"/>
  <c r="D11"/>
  <c r="C11"/>
  <c r="D27" i="11"/>
  <c r="Q27"/>
  <c r="I27"/>
  <c r="E27"/>
  <c r="E35" s="1"/>
  <c r="F27"/>
  <c r="G27"/>
  <c r="H27"/>
  <c r="B9" i="4"/>
  <c r="D35" i="11"/>
  <c r="G35"/>
  <c r="H35"/>
  <c r="D34"/>
  <c r="E34"/>
  <c r="F34"/>
  <c r="G34"/>
  <c r="H34"/>
  <c r="I33"/>
  <c r="I30"/>
  <c r="I31"/>
  <c r="I32"/>
  <c r="I34" s="1"/>
  <c r="I29"/>
  <c r="D5" i="4"/>
  <c r="D8" s="1"/>
  <c r="B8"/>
  <c r="I35" i="11" l="1"/>
  <c r="F35"/>
  <c r="C9" i="4"/>
  <c r="D9" s="1"/>
  <c r="B12" l="1"/>
  <c r="C4"/>
  <c r="B4"/>
  <c r="C10"/>
  <c r="B10"/>
  <c r="C7"/>
  <c r="B7"/>
  <c r="C6"/>
  <c r="B6"/>
  <c r="C8"/>
  <c r="D10" l="1"/>
  <c r="D4"/>
  <c r="D7"/>
  <c r="D6"/>
  <c r="F113" i="16" l="1"/>
  <c r="F112"/>
  <c r="F111"/>
  <c r="F110"/>
  <c r="D50" i="5" l="1"/>
  <c r="H19"/>
  <c r="H16"/>
  <c r="H14"/>
  <c r="P33" i="11" l="1"/>
  <c r="P32"/>
  <c r="P31"/>
  <c r="P30"/>
  <c r="P29"/>
  <c r="E10" i="14" l="1"/>
  <c r="H31" i="13"/>
  <c r="H10"/>
  <c r="H8"/>
  <c r="H21" s="1"/>
  <c r="C36"/>
  <c r="E21"/>
  <c r="D21"/>
  <c r="C21"/>
  <c r="I10" i="11" l="1"/>
  <c r="I11"/>
  <c r="I12"/>
  <c r="I13"/>
  <c r="I14"/>
  <c r="I15"/>
  <c r="I16"/>
  <c r="I17"/>
  <c r="I18"/>
  <c r="I20"/>
  <c r="I21"/>
  <c r="I22"/>
  <c r="I23"/>
  <c r="I24"/>
  <c r="I25"/>
  <c r="I26"/>
  <c r="I9"/>
  <c r="E52" i="9" l="1"/>
  <c r="D52"/>
  <c r="C52"/>
  <c r="H35"/>
  <c r="H52" s="1"/>
  <c r="H32"/>
  <c r="E32"/>
  <c r="D32"/>
  <c r="C32"/>
  <c r="E33" i="1" l="1"/>
  <c r="F33"/>
  <c r="C33"/>
  <c r="H29"/>
  <c r="H28"/>
  <c r="H25"/>
  <c r="H24"/>
  <c r="H23"/>
  <c r="H18"/>
  <c r="H17"/>
  <c r="H12" l="1"/>
  <c r="D33"/>
  <c r="E50" i="5"/>
  <c r="H8" i="1" l="1"/>
  <c r="H33" s="1"/>
</calcChain>
</file>

<file path=xl/sharedStrings.xml><?xml version="1.0" encoding="utf-8"?>
<sst xmlns="http://schemas.openxmlformats.org/spreadsheetml/2006/main" count="613" uniqueCount="344">
  <si>
    <t>№</t>
  </si>
  <si>
    <t>Наименование мероприятия муниципальной программы</t>
  </si>
  <si>
    <t>Фактически использовано бюджетных средств</t>
  </si>
  <si>
    <t>На какие цели, №, дата распоряжения</t>
  </si>
  <si>
    <t>На что планируется направить</t>
  </si>
  <si>
    <t>1.</t>
  </si>
  <si>
    <t xml:space="preserve">Развитие МУП «Машино - технологическая станция «Кизилюртовская» </t>
  </si>
  <si>
    <t>-</t>
  </si>
  <si>
    <t>Расширение посевных площадей под посевами элитными семенами в СПК "Дружба</t>
  </si>
  <si>
    <t>Проведение районных конкурсов "Лучший садовод района", "Лучший виноградарь района", Лучший предприниматель года"</t>
  </si>
  <si>
    <t>Обеспечение проведения мероприятий по борьбе с саранчой</t>
  </si>
  <si>
    <t>Строительство ярмарочно- логистического  центра в селении Нижний Чирюрт</t>
  </si>
  <si>
    <t>Оказание содействия СПК "Какаюртовский"  в включении в реестр племенных хозяйств по выращиванию МРС</t>
  </si>
  <si>
    <t>Строительство животноводческой фермы  на 200 голов молочного направления в с.Нижний Чирюрт</t>
  </si>
  <si>
    <t>Расширение производственных площадей  по переработке семян подсолнечника  ИП Муртузова Р.М.</t>
  </si>
  <si>
    <t>Строительство теплицы на площади 1 га в селении  Новый Чиркей</t>
  </si>
  <si>
    <t>Строительство тепличного хозяйства площадью 3 га в с. Нижний Чирюрт. КФХ Зубаиров  Анварбек Магомедович (проект 2017 года)</t>
  </si>
  <si>
    <t>Реализация программы поддержки субъектов малого и среднего предпринимательства</t>
  </si>
  <si>
    <t>Создание 1 СПоКа в селении Султанянгиюрт</t>
  </si>
  <si>
    <t>Строительство птицекомплекса в с.Стальское  на 240 тыс.кур несушек на площади  6 га</t>
  </si>
  <si>
    <t>Проведение районных  сельскохозяйственных ярмарок, участие в республиканских форумах, выставках и ярмарках</t>
  </si>
  <si>
    <t>Строительство прудов в селении Акнада-20 га</t>
  </si>
  <si>
    <t>Строительство прудов  в селении Гельбах-5 га</t>
  </si>
  <si>
    <t>Строительство прудов в селении Нечаевка -5 га</t>
  </si>
  <si>
    <t>Строительство прудов в селении Султанянгиюрт -5 га</t>
  </si>
  <si>
    <t>Проведение восстановления, реконструкции и технического перевооружения внутрихозяйственных мелиоративных систем в:</t>
  </si>
  <si>
    <t>СПК им.У.Буйнакского</t>
  </si>
  <si>
    <t>Муниципальные программы</t>
  </si>
  <si>
    <t>Предусмот-рено программой</t>
  </si>
  <si>
    <t>Защита населения и территорий от чрезвычайных ситуаций, обеспечение пожарной безопасности и безопасности людей на водных объектах в МР «Кизилюртовский район» на 2014-2018 годы</t>
  </si>
  <si>
    <t>Фактически израсходовано</t>
  </si>
  <si>
    <t>Объем финансирования на год с учетом изменений</t>
  </si>
  <si>
    <t>Объем финансирования на год</t>
  </si>
  <si>
    <t>ОТЧЕТ</t>
  </si>
  <si>
    <t>Использование бюджетных ассигнований и иных средств на выполнение мероприятий</t>
  </si>
  <si>
    <t>на что планируется направить</t>
  </si>
  <si>
    <t>Отчет</t>
  </si>
  <si>
    <t>О выполнении мероприятий «Защита населения и территорий от чрезвычайных ситуаций и безапасности людей на водных объектах в МР «Кизилюртовкий район»</t>
  </si>
  <si>
    <t>Фактическое использовано бюджетных средств</t>
  </si>
  <si>
    <t>сумма тыс. руб.</t>
  </si>
  <si>
    <t>На какие цели, №, Дата распоряжения</t>
  </si>
  <si>
    <t xml:space="preserve">На что планируется направить </t>
  </si>
  <si>
    <t>Проведение работ по обработке (пропитке) сгораемых конструкций зданий, а также проверка состояния огнезащитной обработки (пропитки) сгораемых конструкций</t>
  </si>
  <si>
    <t>Отсутствие финансирования</t>
  </si>
  <si>
    <t>Приобретение противопожарного инвентаря первичных средств пожаротушения и средств индивидуальной защиты органов дыхания и зрения на случай возникновения пожара</t>
  </si>
  <si>
    <t>Приобретение и распространение видео- и агитационных материалов по противопожарной тематике, нормативно-технической литературы</t>
  </si>
  <si>
    <t>Обеспечение противопожарной пропаганды среди населения МР «Кизилюртовский район» путем изготовленияи размещения баннеров и через средства массовой информации (официальный сайт МР «Кизилюртовский район», газета «Неделя Кизилюрта», телевидение)</t>
  </si>
  <si>
    <t>Проведение мероприятий по выводу сигналов автоматических установок пожарной автоматики на пульты управления пожарных подразделений и монтаж системы «Тревожная кнопка», «Стрелец- мониторинг»</t>
  </si>
  <si>
    <t>Обучение руководителей учреждений и лиц, ответственных за пожарную безопасность</t>
  </si>
  <si>
    <t>Проведение оценки пожарного риска объектов подведомственных учреждений</t>
  </si>
  <si>
    <t>Оборудование путей эвакуации аварийным освещением</t>
  </si>
  <si>
    <t>Строительство депо для пожарных частей</t>
  </si>
  <si>
    <t xml:space="preserve">Приобретение техники, оборудования, оргтехники, средств связи  и имущества для нужд пожарных сил </t>
  </si>
  <si>
    <t>Создание районной системы оповещения</t>
  </si>
  <si>
    <t>Мониторинг состояния защищенности                                        критически важных и потенциально                                        опасных объектов от угроз природного                                        и техногенного характера</t>
  </si>
  <si>
    <t>Создание условий, комплектование и оснащение ЕДДС МР «Кизилюртовский район» и интеграция с Системой -112</t>
  </si>
  <si>
    <t>Первоначальное обучение персонала ЕДДС  Системы-112</t>
  </si>
  <si>
    <t>Организация и проведение информирования населения о создании и функционировании Системы-112 на территории МР «Кизилюртовский район»</t>
  </si>
  <si>
    <t xml:space="preserve">ИТОГО ПО ПРОГРАММЕ </t>
  </si>
  <si>
    <t>Наименование мероприятий  муниципальной целевой программы</t>
  </si>
  <si>
    <t>Установка запрещающих знаков "Купание запрещено" вдоль канала им.Октябрьской революции на территории неселенных  пунктов Зубутли-Миатли,Султанянгиюрт,Стальск,кульзеб и Н.Чиркей</t>
  </si>
  <si>
    <t>Предусмотрено районным бюджетом</t>
  </si>
  <si>
    <t>сумма,       тыс. руб.</t>
  </si>
  <si>
    <t>Проводилась работа через средства массовой информации -официальный сайт МР «Кизилюртовский район», газета «Неделя Кизилюрта», телевидение</t>
  </si>
  <si>
    <t>Сумма,          тыс.руб.</t>
  </si>
  <si>
    <t>Сумма,    тыс.руб</t>
  </si>
  <si>
    <t>*В районном бюджете не предусматривались финансовые средства на реализацию мероприятий Программы</t>
  </si>
  <si>
    <t>Реконструкция животноводческой фермы  на 200 голов КРС молочного направления на базе СПК "Акнадинский"</t>
  </si>
  <si>
    <t>Проведенные мероприятия либо причины невыполнения мероприятий</t>
  </si>
  <si>
    <r>
      <t>Остаток бюджетных средств</t>
    </r>
    <r>
      <rPr>
        <sz val="11"/>
        <color theme="1"/>
        <rFont val="Times New Roman"/>
        <family val="1"/>
        <charset val="204"/>
      </rPr>
      <t>*</t>
    </r>
  </si>
  <si>
    <t>СПК "Акнадинский" и КФХ "Гасандибиров"</t>
  </si>
  <si>
    <t xml:space="preserve">Обучено 8 руководителей образовательных учреждений, ответственных за пожарную безопасность </t>
  </si>
  <si>
    <t>Проведен мониторинг состояния защищенности                                        критически важных и потенциально                                        опасных объектов от угроз природного                                        и техногенного характера</t>
  </si>
  <si>
    <t>Установлены деревянные щиты "Купание запрещено"</t>
  </si>
  <si>
    <t>Остаток средств*</t>
  </si>
  <si>
    <t>Проведенные мероприятия, причины не выполнения мероприятия</t>
  </si>
  <si>
    <t xml:space="preserve">Раздел "Развитие туризма" в составе Комплексной программы СЭР МР "Кизилюртовский район" на 2016-2018 годы </t>
  </si>
  <si>
    <t xml:space="preserve">Раздел "Развитие молодежной политики" в составе Комплексной программы СЭР МР "Кизилюртовский район" на 2016-2018 годы </t>
  </si>
  <si>
    <t xml:space="preserve">Раздел "Развитие культуры" в составе Комплексной программы СЭР МР "Кизилюртовский район" на 2016-2018 годы </t>
  </si>
  <si>
    <t xml:space="preserve">Раздел "Развитие агропромышленного комплекса" в составе Комплексной программы СЭР МР "Кизилюртовский район" на 2016-2018 годы </t>
  </si>
  <si>
    <t xml:space="preserve">Отчет о ходе реализации мероприятий раздела "Развитие агропромышленного комплекса" Комплексной программы СЭР МР "Кизилюртовский район" </t>
  </si>
  <si>
    <t>на 2016-2018 годы</t>
  </si>
  <si>
    <t>Объем финансирования</t>
  </si>
  <si>
    <t>на год</t>
  </si>
  <si>
    <t>тыс.руб.</t>
  </si>
  <si>
    <t>тыс. руб</t>
  </si>
  <si>
    <t>По поданным заявкам  УСХ, инвестиций и развития МСП, не получено финансирование в сумме 2 млн.рублей, а также нет внебюджетных средств.</t>
  </si>
  <si>
    <t>По поданным заявкам  УСХ, инвестиций и развития МСП, не получено финансирование.</t>
  </si>
  <si>
    <t>Из  150 тыс.рублей планируемых к получению из местного бюджета, было профинансировано 100 тыс.рублей</t>
  </si>
  <si>
    <t>На проведение районного конкурса «Лучший виноградарь  района»</t>
  </si>
  <si>
    <t>Средства получены в размере 60,0 тыс.рублей</t>
  </si>
  <si>
    <t>На проведение профилактических  мероприятий по борьбе с саранчой</t>
  </si>
  <si>
    <t>По поданным заявкам  УСХ, инвестиций и развития МСП, не получено финансирование, нет и внебюджетных средств</t>
  </si>
  <si>
    <t>Развитие инфраструктуры и логистического обеспечения рынков  продукции.</t>
  </si>
  <si>
    <t>Реализация мероприятия должна осуществляться за счет собственных средств, но свободных средств у хозяйства нет.</t>
  </si>
  <si>
    <t>На оформление документации по племенному поголовью.</t>
  </si>
  <si>
    <t>Проект реализован в 2016 году, ферма функционирует.</t>
  </si>
  <si>
    <t>Реализация проекта осуществляется за счет собственных средств. Освоено порядка  7 млн.рублей</t>
  </si>
  <si>
    <t>Ведется строительство  2 производственных цехов.</t>
  </si>
  <si>
    <t>Реализация проекта  в 2016 году осуществлялась  за счет собственных средств. Освоено  около 18 млн.250 тыс.рублей</t>
  </si>
  <si>
    <t>В настоящее время строительство приостановлено из-за отсутствия средств у инвестора.</t>
  </si>
  <si>
    <t>Реализация проекта по объективным причинам была перенесена на 2017 год. Однако и  в 1 полугодии строительство не начато, из-за недостатка финансовых средств</t>
  </si>
  <si>
    <t>На строительство тепличного хозяйства.</t>
  </si>
  <si>
    <t>Реализация мероприятия намечена на 2 полугодие  2017 года</t>
  </si>
  <si>
    <t>На оказание  поддержки субъектам малого и среднего предпринимательства</t>
  </si>
  <si>
    <t>Мероприятие осуществлялось в 2016 году за счет собственных средств.</t>
  </si>
  <si>
    <t>Мероприятие реализовано.</t>
  </si>
  <si>
    <t>Мероприятие не профинансировано.</t>
  </si>
  <si>
    <t>На проведение противоэпизоотических мероприятий</t>
  </si>
  <si>
    <t>Мероприятие  будет осуществляется за счет собственных средств</t>
  </si>
  <si>
    <t>Начата организационная работа по созданию СПоКа.</t>
  </si>
  <si>
    <t>Мероприятие осуществляется за счет собственных средств.</t>
  </si>
  <si>
    <t>В 2016 году были проведены работы на  500 тыс.рублей.</t>
  </si>
  <si>
    <t>По объективным причинам проект находиться на начальном этапе.</t>
  </si>
  <si>
    <t>Была проведена  работа по разграничению  земельного участка, разработки бизнес-плана и ПСД.</t>
  </si>
  <si>
    <t>По поданным заявкам  УСХ, инвестиций и развития МСП, не получено финансирование</t>
  </si>
  <si>
    <t>На проведение</t>
  </si>
  <si>
    <t>районных  сельскохозяйственных ярмарок, участие в республиканских форумах, выставках и ярмарках.</t>
  </si>
  <si>
    <t>Реализация мероприятия осуществляется за счет собственных средств.</t>
  </si>
  <si>
    <t>Мероприятие реализовано в 2016 году</t>
  </si>
  <si>
    <t>Мероприятие реализовано в 2016 году.</t>
  </si>
  <si>
    <t>В 2016 году проведена предварительная работа. Реализация проекта перенесена  на 2 полугодие 2017 года.</t>
  </si>
  <si>
    <t>Мероприятие п.12</t>
  </si>
  <si>
    <r>
      <t>Мероприятие находится на начальном  этапе, за  полугодие освоено:</t>
    </r>
    <r>
      <rPr>
        <sz val="9"/>
        <color rgb="FF000000"/>
        <rFont val="Times New Roman"/>
        <family val="1"/>
        <charset val="204"/>
      </rPr>
      <t xml:space="preserve"> СПК им.У.Буйнакского – 1 млн.рублей.</t>
    </r>
  </si>
  <si>
    <t>СПК "Акнадинский" 200 тыс.рублей,</t>
  </si>
  <si>
    <t xml:space="preserve">Обеспечение проведения противоэпизоотических мероприятий                                                      </t>
  </si>
  <si>
    <t>Приобретение  новой техники</t>
  </si>
  <si>
    <t>Реконструкция и модернизация животноводческой фермы в с.Стальское                                                        (Реконструкция животноводческой фермы на 200 голов КРС в СПК им.У.Буйнакского)</t>
  </si>
  <si>
    <t>Наименование мероприятия муниципальной целевой программы</t>
  </si>
  <si>
    <t xml:space="preserve">с учетом изменений </t>
  </si>
  <si>
    <t>Причины невыполнения меропр-я</t>
  </si>
  <si>
    <t>Остаток средств</t>
  </si>
  <si>
    <t>сумма,</t>
  </si>
  <si>
    <t>на какие</t>
  </si>
  <si>
    <t>цели,</t>
  </si>
  <si>
    <t>№, дата распоряжения</t>
  </si>
  <si>
    <t>Раздел «Развитие молодежной политики»</t>
  </si>
  <si>
    <t xml:space="preserve">Организация районной школьной лиги КВН </t>
  </si>
  <si>
    <t>Запланировано на 4 квартал</t>
  </si>
  <si>
    <t xml:space="preserve"> Организация и проведение мероприятий, направленных на развитие сети молодежных парламентов, советов и администраций (Конференции, круглые столы, семинары) </t>
  </si>
  <si>
    <t xml:space="preserve">Мероприятие проведено </t>
  </si>
  <si>
    <t xml:space="preserve">проведение мероприятий среди молодежи, посвященных Дню народного единства  </t>
  </si>
  <si>
    <t>На организацию осенней недели добра</t>
  </si>
  <si>
    <t>Раздел «Развитие культуры»</t>
  </si>
  <si>
    <t>Проведение мероприятий по краеведческому, нравственному, правовому,  экологическому, патриотическому воспитанию молодежи</t>
  </si>
  <si>
    <t>Р-65 от 21.03.2017г. О праздновании Дня работника куьтуры</t>
  </si>
  <si>
    <t>Приобретение сценических костюмов для творческих коллективов</t>
  </si>
  <si>
    <t>Р-118 от 12.05.2017г. Об организации Фестиваля в честь 30-летнего юбилея детского хореографического ансамбля "Хадум"</t>
  </si>
  <si>
    <t>Мероприятия запланированы на второе полугодие</t>
  </si>
  <si>
    <t>Р-126 от 25.05.2017г. О направлении ансамбля "Хадум" на VI Республиканский фестиваль детского художественного творчества "Маленькие горцы"</t>
  </si>
  <si>
    <t>Р-151 от 05.06.2017г. О напрвлении работников учреждений культуры для участия в акции "Парад дружбы народов России"</t>
  </si>
  <si>
    <t>Встреча с писателями и поэтами Дагестана</t>
  </si>
  <si>
    <t>Раздел «Развитие физической культуры и спорта»</t>
  </si>
  <si>
    <t>Р-02 от 09.01.2017г. O направлении сборной команды Кизилюртовского р-на по вольной борьбе на зональное первенство РД по вольной борьбе среди юношей 2000-2001 r.p.</t>
  </si>
  <si>
    <t>Р-60 от 14.03.2017г. О направлении команды спортсменов района на XXIII Первенство Российской Федерации по армейскому рукопашному бою допризывной молодежи</t>
  </si>
  <si>
    <t>Р-48 от 06.03.2017г. О проведении Первенства района по волейболу среди команд общеобразовательных учреждений</t>
  </si>
  <si>
    <t>Р-73 от 30.03.2017г. О проведении мероприятия "День призывника"</t>
  </si>
  <si>
    <t>Р-71 от 30.03.2017г. О проведении районного Турнира по вольной борьбе, на призы Мусашайихова Али Курахмаевича, Генерального директора ООО трансстрой "Нур"</t>
  </si>
  <si>
    <t>Р-78 от 03.04.2017г. О проведении чемпионата района по настольному теннису</t>
  </si>
  <si>
    <t>П-42 от 17.04.2017г. Об организованном проведении праздничных мероприятий, посвященных 1 и 9 мая и обеспечению общественного порядка в районе</t>
  </si>
  <si>
    <t>Р-112 от 26.04.2017г. О проведении Первенства Республики Дагестан по вольной борьбе, среди юношей ДЮСШ 2003-2004 годов рождения</t>
  </si>
  <si>
    <t>Проведение маркетингового исследования по определению туристско-рекреационного потенциала района, потенциального объема туристического потока и его структуры, целевых групп потребителей  и их потребностей</t>
  </si>
  <si>
    <t xml:space="preserve"> Подготовка инвестиционных предложений для потенциальных инвесторов </t>
  </si>
  <si>
    <t>Участие в работе  выставок, конкурсов,  ярмарок и фестивалей регионального и федерального уровня</t>
  </si>
  <si>
    <t>Р-100 от 21.04.2017г. О направлении команды представителей Кизилюртовского района для участия в соревнованиях по технике пешеходного туризма "Открытие сезона - 2017"</t>
  </si>
  <si>
    <t xml:space="preserve"> Разработка и внедрение  туристических маршрутов с учетом вводимых объектов показа  </t>
  </si>
  <si>
    <t xml:space="preserve"> Развитие сельского туризма: создание "гостевого" дома в с. Нижний Чирюрт </t>
  </si>
  <si>
    <t xml:space="preserve"> Проведение районного туристического конкурса «Познай свой район» </t>
  </si>
  <si>
    <t>о выполнении мероприятий  Комплексной программы СЭР МР «Кизилюртовский район» по состоянию на 1.08.2017 г.</t>
  </si>
  <si>
    <t>(с учетом изменений, внесенных постановлением от 17.10.2016 г. № 106)</t>
  </si>
  <si>
    <t>сумма, тыс. руб.</t>
  </si>
  <si>
    <t>на какие цели, №, дата распоряжения</t>
  </si>
  <si>
    <t xml:space="preserve"> Организация и проведение семинаров, встреч, круглых столов по вопросам гражданско-патриотического, нравственного воспитания молодежи </t>
  </si>
  <si>
    <t xml:space="preserve">Отсутствие финансирования </t>
  </si>
  <si>
    <t xml:space="preserve"> Организация районной школьной лиги КВН </t>
  </si>
  <si>
    <t xml:space="preserve"> Организация и проведение в муниципальном образовании мероприятий, посвященных Дню молодежи Российской Федерации </t>
  </si>
  <si>
    <t xml:space="preserve"> Организация и проведение молодежно- патриотической акции «Георгиевская ленточка» </t>
  </si>
  <si>
    <t xml:space="preserve"> Организация муниципального молодежного форума «Эффективный муниципалитет» </t>
  </si>
  <si>
    <t>Р-77 от 03.04.2017г. Об организации IV муниципального молодежного форума "Эффективный мунипалитет-путь к успеху"</t>
  </si>
  <si>
    <t xml:space="preserve"> Проведение мероприятий, посвященных памятным календарным датам воинской славы России и увековечиванию памяти защитников Отечества </t>
  </si>
  <si>
    <t>Р-39 от 17.02.2017г. О проведении торжественного мероприятия, посвященного Дню защитника Отечества</t>
  </si>
  <si>
    <t>Р-30 от 07.02.2017г. О проведении торжественного мероприятия, посвященного Дню великой славы России и 28-й годовщине вывода Советских войск из Афганистана</t>
  </si>
  <si>
    <t>Р-61 от 14.03.2017г. О направлении делегации на республиканский митинг-концерт "Мы вместе!" в г. Махачкалу</t>
  </si>
  <si>
    <t xml:space="preserve"> Организация и проведение муниципальной акции «Дагестан - территория здоровья!» </t>
  </si>
  <si>
    <t xml:space="preserve"> Организация и проведение мероприятий посвященных Дню защиты детей </t>
  </si>
  <si>
    <t>Р-110 от 26.04.2017г. О праздновании 1 июня - Международного дня защиты детей</t>
  </si>
  <si>
    <t xml:space="preserve"> Проведение районного конкурса «А, ну-ка, парни!»  </t>
  </si>
  <si>
    <t>Р-90 от 14.04.2017г. О направлении команды представителей Кизилюртовского района для участия в зональном этапе военно-спортивной игры "А ну-ка, парни!"</t>
  </si>
  <si>
    <t xml:space="preserve"> Проведение  районного конкурса «Лучшая стенгазета» в сфере профилактики экстремизма в подростковой среде </t>
  </si>
  <si>
    <t xml:space="preserve"> Проведение парада детских и молодежных объединений «Наследники Победы» </t>
  </si>
  <si>
    <t>Р-111 от 26.04.2017г. О направлении делегации 9 мая в г. Махачкалу на Всероссийскую акцию "Бессмертный полк"</t>
  </si>
  <si>
    <t xml:space="preserve"> Организация и проведение молодежных мероприятий, посвященных Дню народного единства  </t>
  </si>
  <si>
    <t xml:space="preserve"> Проведение Дня призывника </t>
  </si>
  <si>
    <t xml:space="preserve"> Поддержка талантливой молодежи, в том числе обеспечение участия молодых талантов в международных, всероссийских, республиканских конкурсах, выставках, фестивалях, олимпиадах </t>
  </si>
  <si>
    <t>Р-29 от 07.02.2017г. О направлении представителей МР "Кизилюртовский район" на зональный этап республиканского конкурса на национальных языках Дагестана "Голос гор" в г. Махачкалу</t>
  </si>
  <si>
    <t>Р-80 от 03.04.2017г. О командировании Сотавовой Д.А. и Магомедовой С.И.</t>
  </si>
  <si>
    <t>Р-50 от 06.03.2017г. О выделении денежных средств для награждения победителей муниципального этапа XIX Международного фестиваля "Детство без границ"</t>
  </si>
  <si>
    <t xml:space="preserve"> Участие в республиканских, межрайонных, районных  антинаркотических акциях «Я выбираю жизнь», «НаркоСтоп»  </t>
  </si>
  <si>
    <t xml:space="preserve"> Организация и проведение муниципальных мероприятий, пропагандирующих идеи межнационального согласия и солидарности, противодействующих экстремизму и радикализму в молодежной среде </t>
  </si>
  <si>
    <t xml:space="preserve"> Проведение ярмарок специальностей для выпускников общеобразовательных учреждений  </t>
  </si>
  <si>
    <t>Организация выездов молодежи к местам культурного наследия</t>
  </si>
  <si>
    <t xml:space="preserve"> Развитие и поддержка добровольческой деятельности, волонтерского движения, трудовых отрядов</t>
  </si>
  <si>
    <t>Р-49 от 06.03.2017г. О проведении муниципальной акции "Весенний марафон добрых дел 2017"</t>
  </si>
  <si>
    <t>Итого:</t>
  </si>
  <si>
    <t xml:space="preserve"> Поддержка творческой молодежи и одаренных детей путем участия в российских, республиканских, районных фестивалях и конкурсах </t>
  </si>
  <si>
    <t xml:space="preserve">Р-79 от 03.04.2017г. О направлении победителей муниципального этапа республиканского конкурса "Вечная слава героям" в полуфинальный этаап в г. Махачкала  </t>
  </si>
  <si>
    <t xml:space="preserve"> Организация конкурсов
профессионального мастерства
библиотечных работников
 </t>
  </si>
  <si>
    <t xml:space="preserve"> Участие в республиканских проектах культурного сотрудничества </t>
  </si>
  <si>
    <t xml:space="preserve"> Организация обучения и стажировки работников библиотек, культурно-досуговых центров   </t>
  </si>
  <si>
    <t xml:space="preserve">Оснащение техническими
средствами, оборудованием, экспонатами
зала музея, фондохранилища, Центра традиционной культуры 
</t>
  </si>
  <si>
    <t xml:space="preserve"> Поддержка участия творческих коллективов района, воспитанников школ искусства и танцев  в международных,  российских, республиканских, межрайонных мастер-классах, фестивалях, конкурсах, выставках, проектах, проведении юбилейных дат </t>
  </si>
  <si>
    <t xml:space="preserve"> Пополнение музейных фондов </t>
  </si>
  <si>
    <t xml:space="preserve"> Освещение вопросов развития культуры района через средства массовой информации, в том числе создание цикла статей о носителях народной культуры (музыкантах, мастерах декоративно-прикладного искусства, творческих коллективах) </t>
  </si>
  <si>
    <t xml:space="preserve"> Создание электронного каталога книг в библиотеках </t>
  </si>
  <si>
    <t xml:space="preserve"> Проведение мероприятий, направленных на пропаганду книг </t>
  </si>
  <si>
    <t xml:space="preserve"> Организация и проведение смотра на лучшее муниципальное  учреждение клубного типа и библиотеку </t>
  </si>
  <si>
    <t xml:space="preserve"> Итого: </t>
  </si>
  <si>
    <t xml:space="preserve"> Участие в российских,  республиканских, межрайонных спортивно-массовых и физкультурно-оздоровительных мероприятиях, обучающих семинарах </t>
  </si>
  <si>
    <t xml:space="preserve"> Проведение районных спортивно-массовых и физкультурно-оздоровительных мероприятий </t>
  </si>
  <si>
    <t xml:space="preserve"> Приобретение спортивного инвентаря, оборудования и экипировки </t>
  </si>
  <si>
    <t xml:space="preserve"> Осуществление информационно-рекламной деятельности, направленной на вовлечение различных групп населения в занятия физической культурой и спортом, изготовление рекламных материалов </t>
  </si>
  <si>
    <t xml:space="preserve"> Проведение районных соревнований среди инвалидов </t>
  </si>
  <si>
    <t xml:space="preserve"> Участие в российских, республиканских, межрайонных  соревнованиях среди инвалидов </t>
  </si>
  <si>
    <t xml:space="preserve"> Материальное стимулирование достижений </t>
  </si>
  <si>
    <t>Раздел «Развитие туризма»</t>
  </si>
  <si>
    <t xml:space="preserve"> Разработка   паспортов инвестиционных площадок, перспективных  для инвестирования. Совершенствование туристского маршрута по Кизилюртовскому району в рамках реализации медународного историко-культурного проекта стран СНГ и Китая Великий шелковый путь" </t>
  </si>
  <si>
    <t xml:space="preserve"> Информационное и организационное
содействие предпринимателям и организациям в сфере развития туризм
 </t>
  </si>
  <si>
    <t xml:space="preserve"> Проведение семинаров с администрациями
сельских поселений,
предпринимателями по вопросам
организации и развития туризма 
 </t>
  </si>
  <si>
    <t xml:space="preserve"> Организация и проведение районных конкурсов проектов: на создание и модернизацию
туробъектов; по развитию маршрутов 
туризма
 </t>
  </si>
  <si>
    <t xml:space="preserve"> Установка знаков туристской навигации в целях обеспечения наглядного и единообразного обозначения объектов туризма, внедрения общероссийской системы информирования туристов, установка наружной рекламы,
информационных
стендов
 </t>
  </si>
  <si>
    <t xml:space="preserve"> Размещение туристской
информации на сайтах администрации района и поселений
 </t>
  </si>
  <si>
    <t xml:space="preserve"> Подготовка, издание, тиражирование и распространение рекламно-информационных материалов о туристическом потенциале Кизилюртовского
района, интерактивной карты планирования туристских маршрутов, другой печатной, видео-рекламной продукции
 </t>
  </si>
  <si>
    <t>Использование средств районного бюджета на выполнение мероприятий</t>
  </si>
  <si>
    <t>Объем финансированияна год</t>
  </si>
  <si>
    <t xml:space="preserve">Объем финансирования на год с учетом изменений </t>
  </si>
  <si>
    <t>сумма,тыс.руб</t>
  </si>
  <si>
    <t>Совершенствование технологий и методике обучения информатики и ИКТ в образовательных учреждениях</t>
  </si>
  <si>
    <t>Усиление практичекой направленности преподавания курсов ОБЖ, НВП через проведение районных соревнований и конкурсов, учебных сборов</t>
  </si>
  <si>
    <t>Организация и проведение районных олимпиад, участие в республиканских,  российских олимпиадах школьников</t>
  </si>
  <si>
    <t>Проведение в районе и частие в республиканских мероприятиях "Шаг в будущее", "Путь к триумфу", "Умники и умницы", конкурсах, выставках</t>
  </si>
  <si>
    <t>Распоряжение №80 от 03.04.2017г. О командировании Сотавовой Д.А. и Магомедовой С.И.</t>
  </si>
  <si>
    <t>Проведение районного форума "Одаренные дети"</t>
  </si>
  <si>
    <t>Распоряжение №103 от 21.04.2017г. О  проведении районого форума "Одаренные дети-будущее России"</t>
  </si>
  <si>
    <t>Развитие  муниципальной системы оценки качества образования</t>
  </si>
  <si>
    <t>Участие  в ГИА</t>
  </si>
  <si>
    <t>Участие педагогов в районных, республиканских образовательных конференциях, выставках, форумах, ассоциациях</t>
  </si>
  <si>
    <t>Укрепление статуса педагога, воспитателя, как фактора развития отрасли</t>
  </si>
  <si>
    <t>Проведение слета молодых специалистов</t>
  </si>
  <si>
    <r>
      <t xml:space="preserve">Проведение мероприятий, посвященных празднованию: "День учителя", "Лучший учитель родного языка", </t>
    </r>
    <r>
      <rPr>
        <u val="singleAccounting"/>
        <sz val="14"/>
        <color indexed="8"/>
        <rFont val="Times New Roman"/>
        <family val="1"/>
        <charset val="204"/>
      </rPr>
      <t>"Учитель года"</t>
    </r>
    <r>
      <rPr>
        <sz val="14"/>
        <color indexed="8"/>
        <rFont val="Times New Roman"/>
        <family val="1"/>
        <charset val="204"/>
      </rPr>
      <t>, "Вожатый года", "Самый классный классный", "Воспитатель года"</t>
    </r>
  </si>
  <si>
    <t>Распоряжение №97 от 20.04.2017г.                                     О  проведении мунизипального этапа профессионального конкурса педагогов Дошкольного образования "Воспитатель года Дагестана -2017"                                                                        Распоряжение № 120 от 28.11.2016 г.Организация и проведение зонального этапа Всероссийского конкурса «Учитель года Дагестана – 2017»</t>
  </si>
  <si>
    <t>Проведение соревнований: "Сабля Шамиля", "Кожаный мяч", военно-спортивных  игр: "Победа", "Зарница", "Орленок"</t>
  </si>
  <si>
    <t>Проведение районной олимпиады по  школьному краеведению</t>
  </si>
  <si>
    <t xml:space="preserve">Проведение районного слета туристов-краеведов </t>
  </si>
  <si>
    <t>Распоряжение №72 от 30.03.2017г.              О  проведении районого слета туристов-краеведов</t>
  </si>
  <si>
    <t xml:space="preserve">Проведение конкурсов: "Верны  юные инспекторы дорожного движения стране", "Детство без границ",  "День птиц", "День воды", "День земли", "Юный краевед",  "Моя малая родина", "Зеленая планета" и др. </t>
  </si>
  <si>
    <t>Проведение мероприятий,  посвященных празднованию: "День защиты детей", "День единства народов Дагестан", "Белые журавли", "День матери", "День неизвестного солдата России", "День знаний"</t>
  </si>
  <si>
    <t>Приобретение учебников, учебно-наглядных пособий, ИКТ в рамках реализации ФГОС</t>
  </si>
  <si>
    <t>сумма,  тыс. руб</t>
  </si>
  <si>
    <t>Начальник УО                                                                                                                                                             Р.Б.Татарханов</t>
  </si>
  <si>
    <t>Создание электронной базы даных публичных отчетов по обобщению опыта работы образовательных учреждений  и учителей, реализующих инновационные программы</t>
  </si>
  <si>
    <t xml:space="preserve">                                      ОТЧЕТ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выполнении мероприятий  Комплексной программы СЭР МР «Кизилюртовский район» по состоянию на 01.07.2017 г.
</t>
  </si>
  <si>
    <t>выполнении мероприятий  Комплексной программы СЭР МР «Кизилюртовский район» по состоянию на 25.07.2017 г.</t>
  </si>
  <si>
    <t>Раздел программы</t>
  </si>
  <si>
    <t>- проведение работ по оценке рыночной стоимости объектов недвижимого и движимого имущества муниципальной собственности для последующей продажи либо сдачи в аренду таких объектов, путем проведения конкурсов или аукционов, в соответствии с действующим законодательством;</t>
  </si>
  <si>
    <t>100,00</t>
  </si>
  <si>
    <t>Изготовление техни­ческой документации на объекты муниципа­льного имущества, с целью проведения государственной реги­страции прав на них</t>
  </si>
  <si>
    <t>Демонтаж самовольно установленных и установка рекламных щитов</t>
  </si>
  <si>
    <t>итого</t>
  </si>
  <si>
    <t>Распоряжение администрации МР «Кизилюртовский район» от 20.04.2017г. № 98  в целях подготовки документации для проведения земельных торгов (оценки рыночной стоимости годовой арендной платы)</t>
  </si>
  <si>
    <t xml:space="preserve"> Предусмотрено на 2017г год Программой </t>
  </si>
  <si>
    <t>Проведение капитального ремонта в дошкольных образовательных учреждениях "Звездочка", "Ласточка" , "Соколенок"</t>
  </si>
  <si>
    <t>Проведение капитального ремонта  в образовательных учреждениях</t>
  </si>
  <si>
    <t>Ремонт и монтаж в образовательных учреждениях  пожарной сигнализации</t>
  </si>
  <si>
    <t>Замена старых оконных блоков на блоки с повышенным термическим сопро-тивлениеим из поли-винилхлоридного (ПВХ) профиля с двухкамерным стек-лопакетом</t>
  </si>
  <si>
    <t>Замена насосных агрегатов в школьных котельных на энергосберегающие модели</t>
  </si>
  <si>
    <t>VII. СТРОИТЕЛЬСТВО И РАЗВИТИЕ ЖИЛИЩНО-КОММУНАЛЬНОГО ХОЗЯЙСТВА</t>
  </si>
  <si>
    <t xml:space="preserve"> Расп. №68 от 4.08.2017г.</t>
  </si>
  <si>
    <t>Начальник отдела ГО и ЧС</t>
  </si>
  <si>
    <t>А.М. Мусаев</t>
  </si>
  <si>
    <t>ДДУ Сказка, СОШ №1    с. Султанянгиюрт</t>
  </si>
  <si>
    <t xml:space="preserve">Сельское поселение "с. Гельбах" </t>
  </si>
  <si>
    <t>Завершение строительства школы на 250 учащихся</t>
  </si>
  <si>
    <t xml:space="preserve">Ремонт автомобильных дорог общего пользования местного значения </t>
  </si>
  <si>
    <t>Ремонт системы водоснабжения</t>
  </si>
  <si>
    <t>Ремонт электрических сетей</t>
  </si>
  <si>
    <t>Сельское поселение "с. Новый Чиркей"</t>
  </si>
  <si>
    <t>Строительство водопровода по ул. Нефтяников</t>
  </si>
  <si>
    <t>Строительство и ремонт автомобильных дорог общего пользования местного значения</t>
  </si>
  <si>
    <t>Строительство спортивных площадок</t>
  </si>
  <si>
    <t>Ремонт имеющихся в наличии и установка дополнительных КТП</t>
  </si>
  <si>
    <t>Газификация восточной части с. Новый Чиркей</t>
  </si>
  <si>
    <t>Сельское поселение "с. Кульзеб"</t>
  </si>
  <si>
    <t>Строительство спортивных полей</t>
  </si>
  <si>
    <t>Строительство детского дошкольного учреждения</t>
  </si>
  <si>
    <t>Строительство мемориала памяти павшим в войнах и в "горячих точках"</t>
  </si>
  <si>
    <t>Сельское поселение "с. Стальское"</t>
  </si>
  <si>
    <r>
      <t>Реконструкция и частично новое строительство ЛЭП</t>
    </r>
    <r>
      <rPr>
        <sz val="14"/>
        <color rgb="FFFF0000"/>
        <rFont val="Times New Roman"/>
        <family val="1"/>
        <charset val="204"/>
      </rPr>
      <t xml:space="preserve"> </t>
    </r>
  </si>
  <si>
    <t xml:space="preserve">Реконструкция  и усиление трансформаторных станций </t>
  </si>
  <si>
    <t>Сельское поселение "с. Султанянгиюрт"</t>
  </si>
  <si>
    <t>Строительство Спортивно-оздоровительного комплекса</t>
  </si>
  <si>
    <t xml:space="preserve">Строительство и реконструкция системы водоснабжения </t>
  </si>
  <si>
    <t>Строительство детских игровых площадок</t>
  </si>
  <si>
    <t xml:space="preserve">Строительство парков культуры и отдыха </t>
  </si>
  <si>
    <t>Усиление и реконструкция системы энергоснабжения</t>
  </si>
  <si>
    <t>Сельское поселение "с. Акнада"</t>
  </si>
  <si>
    <t xml:space="preserve">Строительство спортивных площадок </t>
  </si>
  <si>
    <t>Строительсвто детских игровых площадок</t>
  </si>
  <si>
    <t xml:space="preserve">Ремонт и реконструкция ЛЭП и КТП </t>
  </si>
  <si>
    <t>Проведение капитальтного ремонта спорзала школы</t>
  </si>
  <si>
    <t>Строительство дренажной системы</t>
  </si>
  <si>
    <t>Бурение Артезианских скважин</t>
  </si>
  <si>
    <t>Сельское поселение "с. Чонтаул"</t>
  </si>
  <si>
    <t xml:space="preserve">Строительство , ремонт и  реконструкция системы водоснабжения </t>
  </si>
  <si>
    <t>Сельское поселение "с. Кироваул"</t>
  </si>
  <si>
    <t>Ремонт автомобильных дорог общего пользования местного значения</t>
  </si>
  <si>
    <t xml:space="preserve">Строительство водопровода </t>
  </si>
  <si>
    <t>Строительство фельдшерско-акушерского пункта</t>
  </si>
  <si>
    <t xml:space="preserve">Очистка поливного канала </t>
  </si>
  <si>
    <t>Сельское поселение "с. Зубутли-Миатли"</t>
  </si>
  <si>
    <t>Строительство парков культуры и отдыха</t>
  </si>
  <si>
    <t>Проведение света, воды, газа на новые планы</t>
  </si>
  <si>
    <t>Сельское поселение "с. Миатли"</t>
  </si>
  <si>
    <t>Контракт от 04.07.2016 г. №2016.28945 ООО "Трансстройнур"</t>
  </si>
  <si>
    <t>Переходящий с 2016 года. Выполнено</t>
  </si>
  <si>
    <t xml:space="preserve">Строительство средней образовательной школы </t>
  </si>
  <si>
    <t xml:space="preserve">Сельское поселение "с. Нечаевка" </t>
  </si>
  <si>
    <t xml:space="preserve">Проведение берегоукрепительных и углубительных работ на реке Сулак, в том числе на защитной дамбе </t>
  </si>
  <si>
    <t>Контракт от 30.05..2017 г. №2017.17430 ООО "Капводострой"</t>
  </si>
  <si>
    <t>Строительсвтво детских игровых  площадок</t>
  </si>
  <si>
    <t>Ремонт и реконструкция ЛЭП и КТП</t>
  </si>
  <si>
    <t>Сельское поселение "с.Комсомольское"</t>
  </si>
  <si>
    <t>Контракт от 28.08.2017 г. №2017.45134                      ООО "Радуга 2"</t>
  </si>
  <si>
    <t>Запланированно на 3 квартал</t>
  </si>
  <si>
    <t xml:space="preserve">Ремонт системы водоснабжения </t>
  </si>
  <si>
    <t>Сельское поселение "с.Нижний Чирюрт"</t>
  </si>
  <si>
    <t>Всего:</t>
  </si>
  <si>
    <t xml:space="preserve">Директор МУП "УЖКХ-СЕЗ"                     </t>
  </si>
  <si>
    <t>С.Г.Алихмаев</t>
  </si>
  <si>
    <t>внебюджетные средства</t>
  </si>
  <si>
    <t xml:space="preserve">Раздел «Развитие физической культуры и спорта» в составе Комплексной программы СЭР МР "Кизилюртовский район" на 2016-2018 годы </t>
  </si>
  <si>
    <t>Об  устранение причин порождающих  коррупцию, и обеспечение противодействии условиям, способствующим ее распространению  в МР «Кизилюртовский район» на 2017-2019  годы</t>
  </si>
  <si>
    <t xml:space="preserve">Раздел "Развитие системы образования" в составе Комплексной программы СЭР МР "Кизилюртовский район" на 2016-2018 годы </t>
  </si>
  <si>
    <t xml:space="preserve">Раздел «Строительство и развитие жилищно-коммунального хозяйства» в составе Комплексной программы СЭР МР "Кизилюртовский район" на 2016-2018 годы </t>
  </si>
  <si>
    <t xml:space="preserve">Развитие малого и среднего предпринимательства в МР «Кизилюртовский район» в составе Комплексной программы СЭР МР "Кизилюртовский район" на 2016-2018 годы 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</si>
</sst>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_р_._-;\-* #,##0_р_._-;_-* &quot;-&quot;??_р_._-;_-@_-"/>
    <numFmt numFmtId="165" formatCode="#,##0.00_ ;\-#,##0.00\ "/>
    <numFmt numFmtId="166" formatCode="0.0"/>
  </numFmts>
  <fonts count="2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 val="singleAccounting"/>
      <sz val="14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08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2" fontId="4" fillId="2" borderId="1" xfId="0" applyNumberFormat="1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Fill="1" applyBorder="1" applyAlignment="1">
      <alignment vertical="top" wrapText="1"/>
    </xf>
    <xf numFmtId="0" fontId="8" fillId="0" borderId="0" xfId="0" applyFont="1" applyBorder="1"/>
    <xf numFmtId="0" fontId="0" fillId="0" borderId="0" xfId="0" applyBorder="1"/>
    <xf numFmtId="0" fontId="11" fillId="0" borderId="0" xfId="0" applyFont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4" fillId="0" borderId="0" xfId="0" applyFont="1"/>
    <xf numFmtId="2" fontId="0" fillId="0" borderId="0" xfId="0" applyNumberFormat="1"/>
    <xf numFmtId="0" fontId="0" fillId="0" borderId="1" xfId="0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justify" vertical="top" wrapText="1"/>
    </xf>
    <xf numFmtId="2" fontId="1" fillId="0" borderId="0" xfId="0" applyNumberFormat="1" applyFont="1"/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6" fillId="0" borderId="1" xfId="0" applyFont="1" applyBorder="1"/>
    <xf numFmtId="2" fontId="0" fillId="0" borderId="1" xfId="0" applyNumberFormat="1" applyBorder="1"/>
    <xf numFmtId="2" fontId="6" fillId="3" borderId="1" xfId="0" applyNumberFormat="1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top"/>
    </xf>
    <xf numFmtId="164" fontId="16" fillId="0" borderId="1" xfId="1" applyNumberFormat="1" applyFont="1" applyFill="1" applyBorder="1" applyAlignment="1">
      <alignment horizontal="left" vertical="top" wrapText="1"/>
    </xf>
    <xf numFmtId="2" fontId="16" fillId="0" borderId="1" xfId="1" applyNumberFormat="1" applyFont="1" applyFill="1" applyBorder="1" applyAlignment="1">
      <alignment horizontal="center" vertical="top" wrapText="1"/>
    </xf>
    <xf numFmtId="0" fontId="0" fillId="0" borderId="0" xfId="0" applyFill="1"/>
    <xf numFmtId="2" fontId="6" fillId="0" borderId="0" xfId="0" applyNumberFormat="1" applyFont="1" applyFill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2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164" fontId="16" fillId="0" borderId="1" xfId="2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1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164" fontId="16" fillId="0" borderId="1" xfId="1" applyNumberFormat="1" applyFont="1" applyFill="1" applyBorder="1" applyAlignment="1">
      <alignment horizontal="center" vertical="top" wrapText="1"/>
    </xf>
    <xf numFmtId="2" fontId="16" fillId="4" borderId="1" xfId="1" applyNumberFormat="1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6" fillId="4" borderId="1" xfId="1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top" wrapText="1"/>
    </xf>
    <xf numFmtId="49" fontId="23" fillId="5" borderId="1" xfId="0" applyNumberFormat="1" applyFont="1" applyFill="1" applyBorder="1" applyAlignment="1">
      <alignment horizontal="left" vertical="top" wrapText="1"/>
    </xf>
    <xf numFmtId="0" fontId="8" fillId="0" borderId="0" xfId="0" applyNumberFormat="1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4" fillId="0" borderId="0" xfId="0" applyFont="1"/>
    <xf numFmtId="0" fontId="8" fillId="0" borderId="1" xfId="0" applyFont="1" applyBorder="1"/>
    <xf numFmtId="0" fontId="7" fillId="0" borderId="1" xfId="0" applyFont="1" applyBorder="1" applyAlignment="1">
      <alignment horizontal="justify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164" fontId="19" fillId="5" borderId="1" xfId="1" applyNumberFormat="1" applyFont="1" applyFill="1" applyBorder="1" applyAlignment="1">
      <alignment horizontal="center" vertical="top" wrapText="1"/>
    </xf>
    <xf numFmtId="49" fontId="25" fillId="5" borderId="1" xfId="1" applyNumberFormat="1" applyFont="1" applyFill="1" applyBorder="1" applyAlignment="1">
      <alignment horizontal="center" vertical="top" wrapText="1"/>
    </xf>
    <xf numFmtId="164" fontId="19" fillId="0" borderId="1" xfId="1" applyNumberFormat="1" applyFont="1" applyFill="1" applyBorder="1" applyAlignment="1">
      <alignment horizontal="center" vertical="top" wrapText="1"/>
    </xf>
    <xf numFmtId="49" fontId="19" fillId="0" borderId="1" xfId="1" applyNumberFormat="1" applyFont="1" applyFill="1" applyBorder="1" applyAlignment="1">
      <alignment vertical="top" wrapText="1"/>
    </xf>
    <xf numFmtId="49" fontId="20" fillId="0" borderId="1" xfId="1" applyNumberFormat="1" applyFont="1" applyFill="1" applyBorder="1" applyAlignment="1">
      <alignment vertical="top" wrapText="1"/>
    </xf>
    <xf numFmtId="49" fontId="25" fillId="5" borderId="1" xfId="1" applyNumberFormat="1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49" fontId="20" fillId="0" borderId="0" xfId="0" applyNumberFormat="1" applyFont="1" applyAlignment="1">
      <alignment horizontal="left" vertical="top" wrapText="1"/>
    </xf>
    <xf numFmtId="0" fontId="20" fillId="5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left" vertical="top" wrapText="1"/>
    </xf>
    <xf numFmtId="0" fontId="18" fillId="0" borderId="1" xfId="0" quotePrefix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left" vertical="top" wrapText="1"/>
    </xf>
    <xf numFmtId="49" fontId="27" fillId="0" borderId="0" xfId="0" quotePrefix="1" applyNumberFormat="1" applyFont="1" applyFill="1" applyBorder="1" applyAlignment="1">
      <alignment horizontal="left" vertical="top" wrapText="1"/>
    </xf>
    <xf numFmtId="0" fontId="28" fillId="0" borderId="0" xfId="0" quotePrefix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right" vertical="top" wrapText="1"/>
    </xf>
    <xf numFmtId="2" fontId="19" fillId="2" borderId="1" xfId="1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2" fontId="9" fillId="0" borderId="1" xfId="0" applyNumberFormat="1" applyFont="1" applyBorder="1" applyAlignment="1">
      <alignment vertical="top" wrapText="1"/>
    </xf>
    <xf numFmtId="0" fontId="5" fillId="0" borderId="22" xfId="0" applyFont="1" applyBorder="1" applyAlignment="1">
      <alignment horizontal="center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  <xf numFmtId="0" fontId="9" fillId="0" borderId="12" xfId="0" applyFont="1" applyBorder="1" applyAlignment="1">
      <alignment horizontal="justify" vertical="top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99</xdr:row>
      <xdr:rowOff>2775856</xdr:rowOff>
    </xdr:from>
    <xdr:ext cx="870856" cy="298800"/>
    <xdr:sp macro="" textlink="">
      <xdr:nvSpPr>
        <xdr:cNvPr id="2" name="TextBox 1"/>
        <xdr:cNvSpPr txBox="1"/>
      </xdr:nvSpPr>
      <xdr:spPr>
        <a:xfrm>
          <a:off x="0" y="51581956"/>
          <a:ext cx="870856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>
              <a:latin typeface="Times New Roman" pitchFamily="18" charset="0"/>
              <a:cs typeface="Times New Roman" pitchFamily="18" charset="0"/>
            </a:rPr>
            <a:t>99600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</xdr:colOff>
      <xdr:row>19</xdr:row>
      <xdr:rowOff>2313214</xdr:rowOff>
    </xdr:from>
    <xdr:to>
      <xdr:col>6</xdr:col>
      <xdr:colOff>-1</xdr:colOff>
      <xdr:row>19</xdr:row>
      <xdr:rowOff>2313214</xdr:rowOff>
    </xdr:to>
    <xdr:cxnSp macro="">
      <xdr:nvCxnSpPr>
        <xdr:cNvPr id="2" name="Прямая соединительная линия 1"/>
        <xdr:cNvCxnSpPr/>
      </xdr:nvCxnSpPr>
      <xdr:spPr>
        <a:xfrm>
          <a:off x="5723164" y="19753489"/>
          <a:ext cx="90623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40822</xdr:colOff>
      <xdr:row>19</xdr:row>
      <xdr:rowOff>2775856</xdr:rowOff>
    </xdr:from>
    <xdr:ext cx="870856" cy="298800"/>
    <xdr:sp macro="" textlink="">
      <xdr:nvSpPr>
        <xdr:cNvPr id="3" name="TextBox 2"/>
        <xdr:cNvSpPr txBox="1"/>
      </xdr:nvSpPr>
      <xdr:spPr>
        <a:xfrm>
          <a:off x="7497536" y="13784035"/>
          <a:ext cx="870856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>
              <a:latin typeface="Times New Roman" pitchFamily="18" charset="0"/>
              <a:cs typeface="Times New Roman" pitchFamily="18" charset="0"/>
            </a:rPr>
            <a:t>99600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5;&#1077;&#1088;&#1085;.%20&#1054;%20&#1074;&#1099;&#1087;&#1086;&#1083;&#1085;&#1077;&#1085;&#1080;&#1080;%20&#1087;&#1088;&#1086;&#1075;&#1088;&#1072;&#1084;&#1085;&#1099;&#1093;%20&#1084;&#1077;&#1088;&#1086;&#1087;&#1088;&#1080;&#1103;&#1090;&#1080;&#1081;%20&#1079;&#1072;%20&#1087;&#1077;&#1088;&#1074;&#1086;&#1077;%20&#1087;&#1086;&#1083;&#1091;&#1075;&#1086;&#1076;&#1080;&#1077;%20%202017&#1075;.%20-%20&#1082;&#1086;&#1087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р и Разв. ЖКХ СП"/>
      <sheetName val="ужкх"/>
      <sheetName val="ОК"/>
      <sheetName val="КС и РТ"/>
      <sheetName val="УО"/>
      <sheetName val="УСХ"/>
      <sheetName val="СВОД"/>
      <sheetName val="ГО и ЧС (2)"/>
      <sheetName val="ГО и ЧС"/>
      <sheetName val="Коррупц."/>
      <sheetName val="ОАХТ"/>
    </sheetNames>
    <sheetDataSet>
      <sheetData sheetId="0">
        <row r="94">
          <cell r="C94">
            <v>169119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7"/>
  <sheetViews>
    <sheetView topLeftCell="A73" zoomScale="70" zoomScaleNormal="70" workbookViewId="0">
      <selection activeCell="G91" sqref="G91"/>
    </sheetView>
  </sheetViews>
  <sheetFormatPr defaultRowHeight="15"/>
  <cols>
    <col min="1" max="1" width="4.7109375" customWidth="1"/>
    <col min="2" max="2" width="5.85546875" customWidth="1"/>
    <col min="3" max="3" width="72.42578125" customWidth="1"/>
    <col min="4" max="4" width="14.5703125" customWidth="1"/>
    <col min="5" max="6" width="14.28515625" customWidth="1"/>
    <col min="7" max="7" width="30.28515625" customWidth="1"/>
    <col min="8" max="8" width="29" style="76" customWidth="1"/>
    <col min="9" max="9" width="12.7109375" customWidth="1"/>
    <col min="10" max="10" width="16.85546875" customWidth="1"/>
    <col min="11" max="16" width="9.140625" hidden="1" customWidth="1"/>
    <col min="17" max="17" width="15.7109375" customWidth="1"/>
  </cols>
  <sheetData>
    <row r="1" spans="2:17" ht="15" customHeight="1">
      <c r="B1" s="129" t="s">
        <v>260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1"/>
    </row>
    <row r="2" spans="2:17" ht="15" customHeight="1">
      <c r="B2" s="13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4"/>
    </row>
    <row r="3" spans="2:17" ht="15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</row>
    <row r="4" spans="2:17" ht="15.75" customHeight="1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</row>
    <row r="5" spans="2:17" ht="18.75">
      <c r="B5" s="138" t="s">
        <v>232</v>
      </c>
      <c r="C5" s="139"/>
      <c r="D5" s="139"/>
      <c r="E5" s="139"/>
      <c r="F5" s="139"/>
      <c r="G5" s="139"/>
      <c r="H5" s="139"/>
      <c r="I5" s="139"/>
      <c r="J5" s="140"/>
      <c r="K5" s="77"/>
      <c r="L5" s="77"/>
      <c r="M5" s="77"/>
      <c r="N5" s="77"/>
      <c r="O5" s="77"/>
      <c r="P5" s="77"/>
    </row>
    <row r="6" spans="2:17" ht="123.75" customHeight="1">
      <c r="B6" s="141" t="s">
        <v>0</v>
      </c>
      <c r="C6" s="78" t="s">
        <v>128</v>
      </c>
      <c r="D6" s="78" t="s">
        <v>233</v>
      </c>
      <c r="E6" s="78" t="s">
        <v>234</v>
      </c>
      <c r="F6" s="78" t="s">
        <v>2</v>
      </c>
      <c r="G6" s="78" t="s">
        <v>171</v>
      </c>
      <c r="H6" s="78" t="s">
        <v>130</v>
      </c>
      <c r="I6" s="78" t="s">
        <v>131</v>
      </c>
      <c r="J6" s="78" t="s">
        <v>35</v>
      </c>
      <c r="Q6" s="125" t="s">
        <v>338</v>
      </c>
    </row>
    <row r="7" spans="2:17" ht="56.25" customHeight="1">
      <c r="B7" s="142"/>
      <c r="C7" s="78"/>
      <c r="D7" s="78"/>
      <c r="E7" s="78"/>
      <c r="F7" s="78" t="s">
        <v>235</v>
      </c>
      <c r="H7" s="78"/>
      <c r="I7" s="78" t="s">
        <v>257</v>
      </c>
      <c r="J7" s="25"/>
    </row>
    <row r="8" spans="2:17" ht="21.75" customHeight="1">
      <c r="B8" s="79"/>
      <c r="C8" s="78"/>
      <c r="D8" s="78"/>
      <c r="E8" s="78"/>
      <c r="F8" s="78"/>
      <c r="G8" s="78"/>
      <c r="H8" s="78"/>
      <c r="I8" s="78"/>
      <c r="J8" s="78"/>
    </row>
    <row r="9" spans="2:17" ht="43.5" customHeight="1">
      <c r="B9" s="109"/>
      <c r="C9" s="110" t="s">
        <v>280</v>
      </c>
      <c r="D9" s="78">
        <v>1870</v>
      </c>
      <c r="E9" s="78">
        <v>0</v>
      </c>
      <c r="F9" s="78">
        <v>0</v>
      </c>
      <c r="G9" s="78"/>
      <c r="H9" s="78" t="s">
        <v>43</v>
      </c>
      <c r="I9" s="78">
        <v>1870</v>
      </c>
      <c r="J9" s="78"/>
    </row>
    <row r="10" spans="2:17" ht="46.5" customHeight="1">
      <c r="B10" s="111">
        <v>1</v>
      </c>
      <c r="C10" s="112" t="s">
        <v>281</v>
      </c>
      <c r="D10" s="78">
        <v>0</v>
      </c>
      <c r="E10" s="78">
        <v>0</v>
      </c>
      <c r="F10" s="78">
        <v>0</v>
      </c>
      <c r="G10" s="78"/>
      <c r="H10" s="78" t="s">
        <v>43</v>
      </c>
      <c r="I10" s="78">
        <v>0</v>
      </c>
      <c r="J10" s="78"/>
    </row>
    <row r="11" spans="2:17" ht="45" customHeight="1">
      <c r="B11" s="111">
        <v>2</v>
      </c>
      <c r="C11" s="113" t="s">
        <v>282</v>
      </c>
      <c r="D11" s="78">
        <v>870</v>
      </c>
      <c r="E11" s="78">
        <v>0</v>
      </c>
      <c r="F11" s="78">
        <v>0</v>
      </c>
      <c r="G11" s="78"/>
      <c r="H11" s="78" t="s">
        <v>43</v>
      </c>
      <c r="I11" s="78">
        <v>870</v>
      </c>
      <c r="J11" s="78"/>
    </row>
    <row r="12" spans="2:17" ht="45" customHeight="1">
      <c r="B12" s="111">
        <v>3</v>
      </c>
      <c r="C12" s="112" t="s">
        <v>283</v>
      </c>
      <c r="D12" s="78">
        <v>500</v>
      </c>
      <c r="E12" s="78">
        <v>0</v>
      </c>
      <c r="F12" s="78">
        <v>0</v>
      </c>
      <c r="G12" s="78"/>
      <c r="H12" s="78" t="s">
        <v>43</v>
      </c>
      <c r="I12" s="78">
        <v>500</v>
      </c>
      <c r="J12" s="78"/>
    </row>
    <row r="13" spans="2:17" ht="46.5" customHeight="1">
      <c r="B13" s="111">
        <v>4</v>
      </c>
      <c r="C13" s="112" t="s">
        <v>284</v>
      </c>
      <c r="D13" s="78">
        <v>500</v>
      </c>
      <c r="E13" s="78">
        <v>0</v>
      </c>
      <c r="F13" s="78">
        <v>0</v>
      </c>
      <c r="G13" s="78"/>
      <c r="H13" s="78" t="s">
        <v>43</v>
      </c>
      <c r="I13" s="78">
        <v>500</v>
      </c>
      <c r="J13" s="78"/>
    </row>
    <row r="14" spans="2:17" ht="44.25" customHeight="1">
      <c r="B14" s="109"/>
      <c r="C14" s="114" t="s">
        <v>285</v>
      </c>
      <c r="D14" s="78">
        <v>5850</v>
      </c>
      <c r="E14" s="78">
        <v>0</v>
      </c>
      <c r="F14" s="78">
        <v>0</v>
      </c>
      <c r="G14" s="78"/>
      <c r="H14" s="78" t="s">
        <v>43</v>
      </c>
      <c r="I14" s="78">
        <v>5850</v>
      </c>
      <c r="J14" s="78"/>
    </row>
    <row r="15" spans="2:17" ht="51" customHeight="1">
      <c r="B15" s="111">
        <v>5</v>
      </c>
      <c r="C15" s="112" t="s">
        <v>286</v>
      </c>
      <c r="D15" s="78">
        <v>0</v>
      </c>
      <c r="E15" s="78">
        <v>0</v>
      </c>
      <c r="F15" s="78">
        <v>0</v>
      </c>
      <c r="G15" s="78"/>
      <c r="H15" s="78" t="s">
        <v>43</v>
      </c>
      <c r="I15" s="78">
        <v>0</v>
      </c>
      <c r="J15" s="78"/>
    </row>
    <row r="16" spans="2:17" ht="51.75" customHeight="1">
      <c r="B16" s="111">
        <v>6</v>
      </c>
      <c r="C16" s="112" t="s">
        <v>287</v>
      </c>
      <c r="D16" s="78">
        <v>2000</v>
      </c>
      <c r="E16" s="78">
        <v>0</v>
      </c>
      <c r="F16" s="78">
        <v>0</v>
      </c>
      <c r="G16" s="78"/>
      <c r="H16" s="78" t="s">
        <v>43</v>
      </c>
      <c r="I16" s="78">
        <v>2000</v>
      </c>
      <c r="J16" s="78"/>
    </row>
    <row r="17" spans="2:10" ht="44.25" customHeight="1">
      <c r="B17" s="111">
        <v>7</v>
      </c>
      <c r="C17" s="112" t="s">
        <v>288</v>
      </c>
      <c r="D17" s="78">
        <v>1500</v>
      </c>
      <c r="E17" s="78">
        <v>0</v>
      </c>
      <c r="F17" s="78">
        <v>0</v>
      </c>
      <c r="G17" s="78"/>
      <c r="H17" s="78" t="s">
        <v>43</v>
      </c>
      <c r="I17" s="78">
        <v>1500</v>
      </c>
      <c r="J17" s="78"/>
    </row>
    <row r="18" spans="2:10" ht="42" customHeight="1">
      <c r="B18" s="111">
        <v>8</v>
      </c>
      <c r="C18" s="112" t="s">
        <v>289</v>
      </c>
      <c r="D18" s="78">
        <v>350</v>
      </c>
      <c r="E18" s="78">
        <v>0</v>
      </c>
      <c r="F18" s="78">
        <v>0</v>
      </c>
      <c r="G18" s="78"/>
      <c r="H18" s="78" t="s">
        <v>43</v>
      </c>
      <c r="I18" s="78">
        <v>350</v>
      </c>
      <c r="J18" s="78"/>
    </row>
    <row r="19" spans="2:10" ht="39.75" customHeight="1">
      <c r="B19" s="111">
        <v>9</v>
      </c>
      <c r="C19" s="112" t="s">
        <v>290</v>
      </c>
      <c r="D19" s="78">
        <v>2000</v>
      </c>
      <c r="E19" s="78">
        <v>0</v>
      </c>
      <c r="F19" s="78">
        <v>0</v>
      </c>
      <c r="G19" s="78"/>
      <c r="H19" s="78" t="s">
        <v>43</v>
      </c>
      <c r="I19" s="78">
        <v>2000</v>
      </c>
      <c r="J19" s="78"/>
    </row>
    <row r="20" spans="2:10" ht="39" customHeight="1">
      <c r="B20" s="109"/>
      <c r="C20" s="114" t="s">
        <v>291</v>
      </c>
      <c r="D20" s="78">
        <v>1500</v>
      </c>
      <c r="E20" s="78">
        <v>0</v>
      </c>
      <c r="F20" s="78">
        <v>0</v>
      </c>
      <c r="G20" s="78"/>
      <c r="H20" s="78" t="s">
        <v>43</v>
      </c>
      <c r="I20" s="78">
        <v>1500</v>
      </c>
      <c r="J20" s="78"/>
    </row>
    <row r="21" spans="2:10" ht="49.5" customHeight="1">
      <c r="B21" s="115">
        <v>10</v>
      </c>
      <c r="C21" s="116" t="s">
        <v>292</v>
      </c>
      <c r="D21" s="78">
        <v>0</v>
      </c>
      <c r="E21" s="78">
        <v>0</v>
      </c>
      <c r="F21" s="78">
        <v>0</v>
      </c>
      <c r="G21" s="78"/>
      <c r="H21" s="78" t="s">
        <v>43</v>
      </c>
      <c r="I21" s="78">
        <v>0</v>
      </c>
      <c r="J21" s="78"/>
    </row>
    <row r="22" spans="2:10" ht="39" customHeight="1">
      <c r="B22" s="115">
        <v>11</v>
      </c>
      <c r="C22" s="116" t="s">
        <v>293</v>
      </c>
      <c r="D22" s="78">
        <v>0</v>
      </c>
      <c r="E22" s="78">
        <v>0</v>
      </c>
      <c r="F22" s="78">
        <v>0</v>
      </c>
      <c r="G22" s="78"/>
      <c r="H22" s="78" t="s">
        <v>43</v>
      </c>
      <c r="I22" s="78">
        <v>0</v>
      </c>
      <c r="J22" s="78"/>
    </row>
    <row r="23" spans="2:10" ht="43.5" customHeight="1">
      <c r="B23" s="115">
        <v>12</v>
      </c>
      <c r="C23" s="91" t="s">
        <v>282</v>
      </c>
      <c r="D23" s="78">
        <v>800</v>
      </c>
      <c r="E23" s="78">
        <v>0</v>
      </c>
      <c r="F23" s="78">
        <v>0</v>
      </c>
      <c r="G23" s="78"/>
      <c r="H23" s="78" t="s">
        <v>43</v>
      </c>
      <c r="I23" s="78">
        <v>800</v>
      </c>
      <c r="J23" s="78"/>
    </row>
    <row r="24" spans="2:10" ht="44.25" customHeight="1">
      <c r="B24" s="115">
        <v>13</v>
      </c>
      <c r="C24" s="91" t="s">
        <v>283</v>
      </c>
      <c r="D24" s="78">
        <v>700</v>
      </c>
      <c r="E24" s="78">
        <v>0</v>
      </c>
      <c r="F24" s="78"/>
      <c r="G24" s="78"/>
      <c r="H24" s="78" t="s">
        <v>43</v>
      </c>
      <c r="I24" s="78">
        <v>700</v>
      </c>
      <c r="J24" s="78"/>
    </row>
    <row r="25" spans="2:10" ht="39.75" customHeight="1">
      <c r="B25" s="115">
        <v>14</v>
      </c>
      <c r="C25" s="91" t="s">
        <v>294</v>
      </c>
      <c r="D25" s="78">
        <v>0</v>
      </c>
      <c r="E25" s="78">
        <v>0</v>
      </c>
      <c r="F25" s="78">
        <v>0</v>
      </c>
      <c r="G25" s="78"/>
      <c r="H25" s="78" t="s">
        <v>43</v>
      </c>
      <c r="I25" s="78">
        <v>0</v>
      </c>
      <c r="J25" s="78"/>
    </row>
    <row r="26" spans="2:10" ht="42.75" customHeight="1">
      <c r="B26" s="117"/>
      <c r="C26" s="92" t="s">
        <v>295</v>
      </c>
      <c r="D26" s="78">
        <v>6399</v>
      </c>
      <c r="E26" s="78">
        <v>0</v>
      </c>
      <c r="F26" s="78">
        <v>0</v>
      </c>
      <c r="G26" s="78"/>
      <c r="H26" s="78" t="s">
        <v>43</v>
      </c>
      <c r="I26" s="78">
        <v>6399</v>
      </c>
      <c r="J26" s="78"/>
    </row>
    <row r="27" spans="2:10" ht="39" customHeight="1">
      <c r="B27" s="115">
        <v>15</v>
      </c>
      <c r="C27" s="91" t="s">
        <v>287</v>
      </c>
      <c r="D27" s="78">
        <v>2499</v>
      </c>
      <c r="E27" s="78">
        <v>0</v>
      </c>
      <c r="F27" s="78">
        <v>0</v>
      </c>
      <c r="G27" s="78"/>
      <c r="H27" s="78" t="s">
        <v>43</v>
      </c>
      <c r="I27" s="78">
        <v>2499</v>
      </c>
      <c r="J27" s="78"/>
    </row>
    <row r="28" spans="2:10" ht="36" customHeight="1">
      <c r="B28" s="115">
        <v>16</v>
      </c>
      <c r="C28" s="91" t="s">
        <v>296</v>
      </c>
      <c r="D28" s="78">
        <v>3300</v>
      </c>
      <c r="E28" s="78">
        <v>0</v>
      </c>
      <c r="F28" s="78">
        <v>0</v>
      </c>
      <c r="G28" s="78"/>
      <c r="H28" s="78" t="s">
        <v>43</v>
      </c>
      <c r="I28" s="78">
        <v>3300</v>
      </c>
      <c r="J28" s="78"/>
    </row>
    <row r="29" spans="2:10" ht="40.5" customHeight="1">
      <c r="B29" s="115">
        <v>17</v>
      </c>
      <c r="C29" s="91" t="s">
        <v>297</v>
      </c>
      <c r="D29" s="78">
        <v>600</v>
      </c>
      <c r="E29" s="78">
        <v>0</v>
      </c>
      <c r="F29" s="78">
        <v>0</v>
      </c>
      <c r="G29" s="78"/>
      <c r="H29" s="78" t="s">
        <v>43</v>
      </c>
      <c r="I29" s="78">
        <v>600</v>
      </c>
      <c r="J29" s="78"/>
    </row>
    <row r="30" spans="2:10" ht="39" customHeight="1">
      <c r="B30" s="117"/>
      <c r="C30" s="92" t="s">
        <v>298</v>
      </c>
      <c r="D30" s="78">
        <v>13950</v>
      </c>
      <c r="E30" s="78">
        <v>0</v>
      </c>
      <c r="F30" s="78">
        <v>0</v>
      </c>
      <c r="G30" s="78"/>
      <c r="H30" s="78" t="s">
        <v>43</v>
      </c>
      <c r="I30" s="78">
        <v>13950</v>
      </c>
      <c r="J30" s="78"/>
    </row>
    <row r="31" spans="2:10" ht="40.5" customHeight="1">
      <c r="B31" s="115">
        <v>18</v>
      </c>
      <c r="C31" s="91" t="s">
        <v>299</v>
      </c>
      <c r="D31" s="78">
        <v>0</v>
      </c>
      <c r="E31" s="78">
        <v>0</v>
      </c>
      <c r="F31" s="78">
        <v>0</v>
      </c>
      <c r="G31" s="78"/>
      <c r="H31" s="78" t="s">
        <v>43</v>
      </c>
      <c r="I31" s="78">
        <v>0</v>
      </c>
      <c r="J31" s="78"/>
    </row>
    <row r="32" spans="2:10" ht="40.5" customHeight="1">
      <c r="B32" s="115">
        <v>19</v>
      </c>
      <c r="C32" s="91" t="s">
        <v>287</v>
      </c>
      <c r="D32" s="78">
        <v>3500</v>
      </c>
      <c r="E32" s="78">
        <v>0</v>
      </c>
      <c r="F32" s="78">
        <v>0</v>
      </c>
      <c r="G32" s="78"/>
      <c r="H32" s="78" t="s">
        <v>43</v>
      </c>
      <c r="I32" s="78">
        <v>3500</v>
      </c>
      <c r="J32" s="78"/>
    </row>
    <row r="33" spans="2:10" ht="40.5" customHeight="1">
      <c r="B33" s="115">
        <v>20</v>
      </c>
      <c r="C33" s="91" t="s">
        <v>300</v>
      </c>
      <c r="D33" s="78">
        <v>1650</v>
      </c>
      <c r="E33" s="78">
        <v>0</v>
      </c>
      <c r="F33" s="78">
        <v>0</v>
      </c>
      <c r="G33" s="78"/>
      <c r="H33" s="78" t="s">
        <v>43</v>
      </c>
      <c r="I33" s="78">
        <v>1650</v>
      </c>
      <c r="J33" s="78"/>
    </row>
    <row r="34" spans="2:10" ht="40.5" customHeight="1">
      <c r="B34" s="115">
        <v>21</v>
      </c>
      <c r="C34" s="91" t="s">
        <v>301</v>
      </c>
      <c r="D34" s="78">
        <v>0</v>
      </c>
      <c r="E34" s="78">
        <v>0</v>
      </c>
      <c r="F34" s="78">
        <v>0</v>
      </c>
      <c r="G34" s="78"/>
      <c r="H34" s="78" t="s">
        <v>43</v>
      </c>
      <c r="I34" s="78">
        <v>0</v>
      </c>
      <c r="J34" s="78"/>
    </row>
    <row r="35" spans="2:10" ht="40.5" customHeight="1">
      <c r="B35" s="115">
        <v>22</v>
      </c>
      <c r="C35" s="91" t="s">
        <v>302</v>
      </c>
      <c r="D35" s="78">
        <v>7000</v>
      </c>
      <c r="E35" s="78">
        <v>0</v>
      </c>
      <c r="F35" s="78">
        <v>0</v>
      </c>
      <c r="G35" s="78"/>
      <c r="H35" s="78" t="s">
        <v>43</v>
      </c>
      <c r="I35" s="78">
        <v>7000</v>
      </c>
      <c r="J35" s="78"/>
    </row>
    <row r="36" spans="2:10" ht="40.5" customHeight="1">
      <c r="B36" s="115">
        <v>23</v>
      </c>
      <c r="C36" s="91" t="s">
        <v>303</v>
      </c>
      <c r="D36" s="78">
        <v>1800</v>
      </c>
      <c r="E36" s="78">
        <v>0</v>
      </c>
      <c r="F36" s="78">
        <v>0</v>
      </c>
      <c r="G36" s="78"/>
      <c r="H36" s="78" t="s">
        <v>43</v>
      </c>
      <c r="I36" s="78">
        <v>1800</v>
      </c>
      <c r="J36" s="78"/>
    </row>
    <row r="37" spans="2:10" ht="40.5" customHeight="1">
      <c r="B37" s="117"/>
      <c r="C37" s="92" t="s">
        <v>304</v>
      </c>
      <c r="D37" s="78">
        <v>11130</v>
      </c>
      <c r="E37" s="78">
        <v>0</v>
      </c>
      <c r="F37" s="78">
        <v>0</v>
      </c>
      <c r="G37" s="78"/>
      <c r="H37" s="78" t="s">
        <v>43</v>
      </c>
      <c r="I37" s="78">
        <v>11130</v>
      </c>
      <c r="J37" s="78"/>
    </row>
    <row r="38" spans="2:10" ht="40.5" customHeight="1">
      <c r="B38" s="118">
        <v>24</v>
      </c>
      <c r="C38" s="119" t="s">
        <v>287</v>
      </c>
      <c r="D38" s="78">
        <v>1100</v>
      </c>
      <c r="E38" s="78">
        <v>0</v>
      </c>
      <c r="F38" s="78">
        <v>0</v>
      </c>
      <c r="G38" s="78"/>
      <c r="H38" s="78" t="s">
        <v>43</v>
      </c>
      <c r="I38" s="78">
        <v>1100</v>
      </c>
      <c r="J38" s="78"/>
    </row>
    <row r="39" spans="2:10" ht="40.5" customHeight="1">
      <c r="B39" s="118">
        <v>25</v>
      </c>
      <c r="C39" s="119" t="s">
        <v>305</v>
      </c>
      <c r="D39" s="78">
        <v>0</v>
      </c>
      <c r="E39" s="78">
        <v>0</v>
      </c>
      <c r="F39" s="78">
        <v>0</v>
      </c>
      <c r="G39" s="78"/>
      <c r="H39" s="78" t="s">
        <v>43</v>
      </c>
      <c r="I39" s="78">
        <v>0</v>
      </c>
      <c r="J39" s="78"/>
    </row>
    <row r="40" spans="2:10" ht="40.5" customHeight="1">
      <c r="B40" s="115">
        <v>26</v>
      </c>
      <c r="C40" s="91" t="s">
        <v>306</v>
      </c>
      <c r="D40" s="78">
        <v>1500</v>
      </c>
      <c r="E40" s="78">
        <v>0</v>
      </c>
      <c r="F40" s="78">
        <v>0</v>
      </c>
      <c r="G40" s="78"/>
      <c r="H40" s="78" t="s">
        <v>43</v>
      </c>
      <c r="I40" s="78">
        <v>1500</v>
      </c>
      <c r="J40" s="78"/>
    </row>
    <row r="41" spans="2:10" ht="40.5" customHeight="1">
      <c r="B41" s="115">
        <v>27</v>
      </c>
      <c r="C41" s="91" t="s">
        <v>307</v>
      </c>
      <c r="D41" s="78">
        <v>1030</v>
      </c>
      <c r="E41" s="78">
        <v>0</v>
      </c>
      <c r="F41" s="78">
        <v>0</v>
      </c>
      <c r="G41" s="78"/>
      <c r="H41" s="78" t="s">
        <v>43</v>
      </c>
      <c r="I41" s="78">
        <v>1030</v>
      </c>
      <c r="J41" s="78"/>
    </row>
    <row r="42" spans="2:10" ht="40.5" customHeight="1">
      <c r="B42" s="115">
        <v>28</v>
      </c>
      <c r="C42" s="91" t="s">
        <v>308</v>
      </c>
      <c r="D42" s="78">
        <v>3000</v>
      </c>
      <c r="E42" s="78">
        <v>0</v>
      </c>
      <c r="F42" s="78">
        <v>0</v>
      </c>
      <c r="G42" s="78"/>
      <c r="H42" s="78" t="s">
        <v>43</v>
      </c>
      <c r="I42" s="78">
        <v>3000</v>
      </c>
      <c r="J42" s="78"/>
    </row>
    <row r="43" spans="2:10" ht="40.5" customHeight="1">
      <c r="B43" s="115">
        <v>29</v>
      </c>
      <c r="C43" s="91" t="s">
        <v>309</v>
      </c>
      <c r="D43" s="78">
        <v>2500</v>
      </c>
      <c r="E43" s="78">
        <v>0</v>
      </c>
      <c r="F43" s="78">
        <v>0</v>
      </c>
      <c r="G43" s="78"/>
      <c r="H43" s="78" t="s">
        <v>43</v>
      </c>
      <c r="I43" s="78">
        <v>2500</v>
      </c>
      <c r="J43" s="78"/>
    </row>
    <row r="44" spans="2:10" ht="40.5" customHeight="1">
      <c r="B44" s="115">
        <v>30</v>
      </c>
      <c r="C44" s="91" t="s">
        <v>310</v>
      </c>
      <c r="D44" s="78">
        <v>2000</v>
      </c>
      <c r="E44" s="78">
        <v>0</v>
      </c>
      <c r="F44" s="78">
        <v>0</v>
      </c>
      <c r="G44" s="78"/>
      <c r="H44" s="78" t="s">
        <v>43</v>
      </c>
      <c r="I44" s="78">
        <v>2000</v>
      </c>
      <c r="J44" s="78"/>
    </row>
    <row r="45" spans="2:10" ht="40.5" customHeight="1">
      <c r="B45" s="117"/>
      <c r="C45" s="92" t="s">
        <v>311</v>
      </c>
      <c r="D45" s="78">
        <v>6330</v>
      </c>
      <c r="E45" s="78">
        <v>0</v>
      </c>
      <c r="F45" s="78">
        <v>0</v>
      </c>
      <c r="G45" s="78"/>
      <c r="H45" s="78" t="s">
        <v>43</v>
      </c>
      <c r="I45" s="78">
        <v>6330</v>
      </c>
      <c r="J45" s="78"/>
    </row>
    <row r="46" spans="2:10" ht="40.5" customHeight="1">
      <c r="B46" s="115">
        <v>31</v>
      </c>
      <c r="C46" s="91" t="s">
        <v>312</v>
      </c>
      <c r="D46" s="78">
        <v>1330</v>
      </c>
      <c r="E46" s="78">
        <v>0</v>
      </c>
      <c r="F46" s="78">
        <v>0</v>
      </c>
      <c r="G46" s="78"/>
      <c r="H46" s="78" t="s">
        <v>43</v>
      </c>
      <c r="I46" s="78">
        <v>1330</v>
      </c>
      <c r="J46" s="78"/>
    </row>
    <row r="47" spans="2:10" ht="40.5" customHeight="1">
      <c r="B47" s="115">
        <v>32</v>
      </c>
      <c r="C47" s="91" t="s">
        <v>309</v>
      </c>
      <c r="D47" s="78">
        <v>1000</v>
      </c>
      <c r="E47" s="78">
        <v>0</v>
      </c>
      <c r="F47" s="78">
        <v>0</v>
      </c>
      <c r="G47" s="78"/>
      <c r="H47" s="78" t="s">
        <v>43</v>
      </c>
      <c r="I47" s="78">
        <v>1000</v>
      </c>
      <c r="J47" s="78"/>
    </row>
    <row r="48" spans="2:10" ht="40.5" customHeight="1">
      <c r="B48" s="115">
        <v>33</v>
      </c>
      <c r="C48" s="91" t="s">
        <v>310</v>
      </c>
      <c r="D48" s="78">
        <v>0</v>
      </c>
      <c r="E48" s="78">
        <v>0</v>
      </c>
      <c r="F48" s="78">
        <v>0</v>
      </c>
      <c r="G48" s="78"/>
      <c r="H48" s="78" t="s">
        <v>43</v>
      </c>
      <c r="I48" s="78">
        <v>0</v>
      </c>
      <c r="J48" s="78"/>
    </row>
    <row r="49" spans="2:10" ht="40.5" customHeight="1">
      <c r="B49" s="115">
        <v>34</v>
      </c>
      <c r="C49" s="91" t="s">
        <v>301</v>
      </c>
      <c r="D49" s="78">
        <v>0</v>
      </c>
      <c r="E49" s="78">
        <v>0</v>
      </c>
      <c r="F49" s="78">
        <v>0</v>
      </c>
      <c r="G49" s="78"/>
      <c r="H49" s="78" t="s">
        <v>43</v>
      </c>
      <c r="I49" s="78">
        <v>0</v>
      </c>
      <c r="J49" s="78"/>
    </row>
    <row r="50" spans="2:10" ht="40.5" customHeight="1">
      <c r="B50" s="115">
        <v>35</v>
      </c>
      <c r="C50" s="91" t="s">
        <v>302</v>
      </c>
      <c r="D50" s="78">
        <v>4000</v>
      </c>
      <c r="E50" s="78">
        <v>0</v>
      </c>
      <c r="F50" s="78">
        <v>0</v>
      </c>
      <c r="G50" s="78"/>
      <c r="H50" s="78" t="s">
        <v>43</v>
      </c>
      <c r="I50" s="78">
        <v>4000</v>
      </c>
      <c r="J50" s="78"/>
    </row>
    <row r="51" spans="2:10" ht="40.5" customHeight="1">
      <c r="B51" s="115">
        <v>36</v>
      </c>
      <c r="C51" s="91" t="s">
        <v>305</v>
      </c>
      <c r="D51" s="78">
        <v>0</v>
      </c>
      <c r="E51" s="78">
        <v>0</v>
      </c>
      <c r="F51" s="78">
        <v>0</v>
      </c>
      <c r="G51" s="78"/>
      <c r="H51" s="78" t="s">
        <v>43</v>
      </c>
      <c r="I51" s="78">
        <v>0</v>
      </c>
      <c r="J51" s="78"/>
    </row>
    <row r="52" spans="2:10" ht="40.5" customHeight="1">
      <c r="B52" s="117"/>
      <c r="C52" s="92" t="s">
        <v>313</v>
      </c>
      <c r="D52" s="78">
        <v>4500</v>
      </c>
      <c r="E52" s="78">
        <v>0</v>
      </c>
      <c r="F52" s="78">
        <v>0</v>
      </c>
      <c r="G52" s="78"/>
      <c r="H52" s="78" t="s">
        <v>43</v>
      </c>
      <c r="I52" s="78">
        <v>4500</v>
      </c>
      <c r="J52" s="78"/>
    </row>
    <row r="53" spans="2:10" ht="40.5" customHeight="1">
      <c r="B53" s="115">
        <v>37</v>
      </c>
      <c r="C53" s="91" t="s">
        <v>314</v>
      </c>
      <c r="D53" s="78">
        <v>1000</v>
      </c>
      <c r="E53" s="78">
        <v>0</v>
      </c>
      <c r="F53" s="78">
        <v>0</v>
      </c>
      <c r="G53" s="78"/>
      <c r="H53" s="78" t="s">
        <v>43</v>
      </c>
      <c r="I53" s="78">
        <v>1000</v>
      </c>
      <c r="J53" s="78"/>
    </row>
    <row r="54" spans="2:10" ht="40.5" customHeight="1">
      <c r="B54" s="115">
        <v>38</v>
      </c>
      <c r="C54" s="91" t="s">
        <v>310</v>
      </c>
      <c r="D54" s="78">
        <v>2000</v>
      </c>
      <c r="E54" s="78">
        <v>0</v>
      </c>
      <c r="F54" s="78">
        <v>0</v>
      </c>
      <c r="G54" s="78"/>
      <c r="H54" s="78" t="s">
        <v>43</v>
      </c>
      <c r="I54" s="78">
        <v>2000</v>
      </c>
      <c r="J54" s="78"/>
    </row>
    <row r="55" spans="2:10" ht="40.5" customHeight="1">
      <c r="B55" s="115">
        <v>39</v>
      </c>
      <c r="C55" s="91" t="s">
        <v>288</v>
      </c>
      <c r="D55" s="78">
        <v>0</v>
      </c>
      <c r="E55" s="78">
        <v>0</v>
      </c>
      <c r="F55" s="78">
        <v>0</v>
      </c>
      <c r="G55" s="78"/>
      <c r="H55" s="78" t="s">
        <v>43</v>
      </c>
      <c r="I55" s="78">
        <v>0</v>
      </c>
      <c r="J55" s="78"/>
    </row>
    <row r="56" spans="2:10" ht="40.5" customHeight="1">
      <c r="B56" s="115">
        <v>40</v>
      </c>
      <c r="C56" s="91" t="s">
        <v>315</v>
      </c>
      <c r="D56" s="78">
        <v>1000</v>
      </c>
      <c r="E56" s="78">
        <v>0</v>
      </c>
      <c r="F56" s="78">
        <v>0</v>
      </c>
      <c r="G56" s="78"/>
      <c r="H56" s="78" t="s">
        <v>43</v>
      </c>
      <c r="I56" s="78">
        <v>1000</v>
      </c>
      <c r="J56" s="78"/>
    </row>
    <row r="57" spans="2:10" ht="40.5" customHeight="1">
      <c r="B57" s="115">
        <v>41</v>
      </c>
      <c r="C57" s="91" t="s">
        <v>316</v>
      </c>
      <c r="D57" s="78">
        <v>0</v>
      </c>
      <c r="E57" s="78">
        <v>0</v>
      </c>
      <c r="F57" s="78">
        <v>0</v>
      </c>
      <c r="G57" s="78"/>
      <c r="H57" s="78" t="s">
        <v>43</v>
      </c>
      <c r="I57" s="78">
        <v>0</v>
      </c>
      <c r="J57" s="78"/>
    </row>
    <row r="58" spans="2:10" ht="40.5" customHeight="1">
      <c r="B58" s="115">
        <v>42</v>
      </c>
      <c r="C58" s="91" t="s">
        <v>317</v>
      </c>
      <c r="D58" s="78">
        <v>500</v>
      </c>
      <c r="E58" s="78">
        <v>0</v>
      </c>
      <c r="F58" s="78">
        <v>0</v>
      </c>
      <c r="G58" s="78"/>
      <c r="H58" s="78" t="s">
        <v>43</v>
      </c>
      <c r="I58" s="78">
        <v>500</v>
      </c>
      <c r="J58" s="78"/>
    </row>
    <row r="59" spans="2:10" ht="40.5" customHeight="1">
      <c r="B59" s="117"/>
      <c r="C59" s="92" t="s">
        <v>318</v>
      </c>
      <c r="D59" s="78">
        <v>14950</v>
      </c>
      <c r="E59" s="78">
        <v>0</v>
      </c>
      <c r="F59" s="78">
        <v>0</v>
      </c>
      <c r="G59" s="78"/>
      <c r="H59" s="78" t="s">
        <v>43</v>
      </c>
      <c r="I59" s="78">
        <v>14950</v>
      </c>
      <c r="J59" s="78"/>
    </row>
    <row r="60" spans="2:10" ht="40.5" customHeight="1">
      <c r="B60" s="115">
        <v>43</v>
      </c>
      <c r="C60" s="91" t="s">
        <v>300</v>
      </c>
      <c r="D60" s="78">
        <v>2650</v>
      </c>
      <c r="E60" s="78">
        <v>0</v>
      </c>
      <c r="F60" s="78">
        <v>0</v>
      </c>
      <c r="G60" s="78"/>
      <c r="H60" s="78" t="s">
        <v>43</v>
      </c>
      <c r="I60" s="78">
        <v>2650</v>
      </c>
      <c r="J60" s="78"/>
    </row>
    <row r="61" spans="2:10" ht="40.5" customHeight="1">
      <c r="B61" s="115">
        <v>44</v>
      </c>
      <c r="C61" s="91" t="s">
        <v>287</v>
      </c>
      <c r="D61" s="78">
        <v>2500</v>
      </c>
      <c r="E61" s="78">
        <v>0</v>
      </c>
      <c r="F61" s="78">
        <v>0</v>
      </c>
      <c r="G61" s="78"/>
      <c r="H61" s="78" t="s">
        <v>43</v>
      </c>
      <c r="I61" s="78">
        <v>2500</v>
      </c>
      <c r="J61" s="78"/>
    </row>
    <row r="62" spans="2:10" ht="40.5" customHeight="1">
      <c r="B62" s="115">
        <v>45</v>
      </c>
      <c r="C62" s="91" t="s">
        <v>319</v>
      </c>
      <c r="D62" s="78">
        <v>5000</v>
      </c>
      <c r="E62" s="78">
        <v>0</v>
      </c>
      <c r="F62" s="78">
        <v>0</v>
      </c>
      <c r="G62" s="78"/>
      <c r="H62" s="78" t="s">
        <v>43</v>
      </c>
      <c r="I62" s="78">
        <v>5000</v>
      </c>
      <c r="J62" s="78"/>
    </row>
    <row r="63" spans="2:10" ht="40.5" customHeight="1">
      <c r="B63" s="115">
        <v>46</v>
      </c>
      <c r="C63" s="91" t="s">
        <v>301</v>
      </c>
      <c r="D63" s="78">
        <v>1500</v>
      </c>
      <c r="E63" s="78">
        <v>0</v>
      </c>
      <c r="F63" s="78">
        <v>0</v>
      </c>
      <c r="G63" s="78"/>
      <c r="H63" s="78" t="s">
        <v>43</v>
      </c>
      <c r="I63" s="78">
        <v>1500</v>
      </c>
      <c r="J63" s="78"/>
    </row>
    <row r="64" spans="2:10" ht="40.5" customHeight="1">
      <c r="B64" s="115">
        <v>47</v>
      </c>
      <c r="C64" s="91" t="s">
        <v>305</v>
      </c>
      <c r="D64" s="78">
        <v>0</v>
      </c>
      <c r="E64" s="78">
        <v>0</v>
      </c>
      <c r="F64" s="78"/>
      <c r="G64" s="78"/>
      <c r="H64" s="78" t="s">
        <v>43</v>
      </c>
      <c r="I64" s="78">
        <v>0</v>
      </c>
      <c r="J64" s="78"/>
    </row>
    <row r="65" spans="2:10" ht="40.5" customHeight="1">
      <c r="B65" s="115">
        <v>48</v>
      </c>
      <c r="C65" s="91" t="s">
        <v>320</v>
      </c>
      <c r="D65" s="78">
        <v>3300</v>
      </c>
      <c r="E65" s="78">
        <v>0</v>
      </c>
      <c r="F65" s="78">
        <v>0</v>
      </c>
      <c r="G65" s="78"/>
      <c r="H65" s="78" t="s">
        <v>43</v>
      </c>
      <c r="I65" s="78">
        <v>3300</v>
      </c>
      <c r="J65" s="78"/>
    </row>
    <row r="66" spans="2:10" ht="40.5" customHeight="1">
      <c r="B66" s="117"/>
      <c r="C66" s="92" t="s">
        <v>321</v>
      </c>
      <c r="D66" s="78">
        <v>75160</v>
      </c>
      <c r="E66" s="78">
        <v>0</v>
      </c>
      <c r="F66" s="78">
        <v>0</v>
      </c>
      <c r="G66" s="78"/>
      <c r="H66" s="78" t="s">
        <v>43</v>
      </c>
      <c r="I66" s="78">
        <v>75160</v>
      </c>
      <c r="J66" s="78"/>
    </row>
    <row r="67" spans="2:10" ht="85.5" customHeight="1">
      <c r="B67" s="115">
        <v>49</v>
      </c>
      <c r="C67" s="91" t="s">
        <v>315</v>
      </c>
      <c r="D67" s="78">
        <v>5000</v>
      </c>
      <c r="E67" s="78">
        <v>1602.7</v>
      </c>
      <c r="F67" s="78">
        <v>1602.7</v>
      </c>
      <c r="G67" s="78" t="s">
        <v>322</v>
      </c>
      <c r="H67" s="78" t="s">
        <v>323</v>
      </c>
      <c r="I67" s="78">
        <v>3397.3</v>
      </c>
      <c r="J67" s="78"/>
    </row>
    <row r="68" spans="2:10" ht="40.5" customHeight="1">
      <c r="B68" s="115">
        <v>50</v>
      </c>
      <c r="C68" s="91" t="s">
        <v>324</v>
      </c>
      <c r="D68" s="78">
        <v>67990</v>
      </c>
      <c r="E68" s="78">
        <v>0</v>
      </c>
      <c r="F68" s="78">
        <v>0</v>
      </c>
      <c r="G68" s="78"/>
      <c r="H68" s="78" t="s">
        <v>43</v>
      </c>
      <c r="I68" s="78">
        <v>67990</v>
      </c>
      <c r="J68" s="78"/>
    </row>
    <row r="69" spans="2:10" ht="40.5" customHeight="1">
      <c r="B69" s="115">
        <v>51</v>
      </c>
      <c r="C69" s="91" t="s">
        <v>287</v>
      </c>
      <c r="D69" s="78">
        <v>500</v>
      </c>
      <c r="E69" s="78">
        <v>0</v>
      </c>
      <c r="F69" s="78">
        <v>0</v>
      </c>
      <c r="G69" s="78"/>
      <c r="H69" s="78" t="s">
        <v>43</v>
      </c>
      <c r="I69" s="78">
        <v>500</v>
      </c>
      <c r="J69" s="78"/>
    </row>
    <row r="70" spans="2:10" ht="40.5" customHeight="1">
      <c r="B70" s="115">
        <v>52</v>
      </c>
      <c r="C70" s="91" t="s">
        <v>301</v>
      </c>
      <c r="D70" s="78">
        <v>1000</v>
      </c>
      <c r="E70" s="78">
        <v>0</v>
      </c>
      <c r="F70" s="78">
        <v>0</v>
      </c>
      <c r="G70" s="78"/>
      <c r="H70" s="78" t="s">
        <v>43</v>
      </c>
      <c r="I70" s="78">
        <v>1000</v>
      </c>
      <c r="J70" s="78"/>
    </row>
    <row r="71" spans="2:10" ht="40.5" customHeight="1">
      <c r="B71" s="115">
        <v>53</v>
      </c>
      <c r="C71" s="91" t="s">
        <v>307</v>
      </c>
      <c r="D71" s="78">
        <v>670</v>
      </c>
      <c r="E71" s="78">
        <v>0</v>
      </c>
      <c r="F71" s="78">
        <v>0</v>
      </c>
      <c r="G71" s="78"/>
      <c r="H71" s="78" t="s">
        <v>43</v>
      </c>
      <c r="I71" s="78">
        <v>670</v>
      </c>
      <c r="J71" s="78"/>
    </row>
    <row r="72" spans="2:10" ht="40.5" customHeight="1">
      <c r="B72" s="117"/>
      <c r="C72" s="92" t="s">
        <v>325</v>
      </c>
      <c r="D72" s="78">
        <v>11660</v>
      </c>
      <c r="E72" s="78">
        <v>0</v>
      </c>
      <c r="F72" s="78">
        <v>0</v>
      </c>
      <c r="G72" s="78"/>
      <c r="H72" s="78" t="s">
        <v>43</v>
      </c>
      <c r="I72" s="78">
        <v>11660</v>
      </c>
      <c r="J72" s="78"/>
    </row>
    <row r="73" spans="2:10" ht="40.5" customHeight="1">
      <c r="B73" s="115">
        <v>54</v>
      </c>
      <c r="C73" s="91" t="s">
        <v>314</v>
      </c>
      <c r="D73" s="78">
        <v>1000</v>
      </c>
      <c r="E73" s="78">
        <v>0</v>
      </c>
      <c r="F73" s="78">
        <v>0</v>
      </c>
      <c r="G73" s="78"/>
      <c r="H73" s="78" t="s">
        <v>43</v>
      </c>
      <c r="I73" s="78">
        <v>1000</v>
      </c>
      <c r="J73" s="78"/>
    </row>
    <row r="74" spans="2:10" ht="71.25" customHeight="1">
      <c r="B74" s="115">
        <v>55</v>
      </c>
      <c r="C74" s="91" t="s">
        <v>326</v>
      </c>
      <c r="D74" s="78">
        <v>10000</v>
      </c>
      <c r="E74" s="78">
        <v>754.7</v>
      </c>
      <c r="F74" s="78">
        <v>754.7</v>
      </c>
      <c r="G74" s="120" t="s">
        <v>327</v>
      </c>
      <c r="H74" s="78"/>
      <c r="I74" s="78">
        <v>9245.2999999999993</v>
      </c>
      <c r="J74" s="78"/>
    </row>
    <row r="75" spans="2:10" ht="40.5" customHeight="1">
      <c r="B75" s="115">
        <v>56</v>
      </c>
      <c r="C75" s="91" t="s">
        <v>328</v>
      </c>
      <c r="D75" s="78">
        <v>0</v>
      </c>
      <c r="E75" s="78">
        <v>0</v>
      </c>
      <c r="F75" s="78">
        <v>0</v>
      </c>
      <c r="G75" s="78"/>
      <c r="H75" s="78" t="s">
        <v>43</v>
      </c>
      <c r="I75" s="78">
        <v>0</v>
      </c>
      <c r="J75" s="78"/>
    </row>
    <row r="76" spans="2:10" ht="40.5" customHeight="1">
      <c r="B76" s="115">
        <v>57</v>
      </c>
      <c r="C76" s="91" t="s">
        <v>329</v>
      </c>
      <c r="D76" s="78">
        <v>660</v>
      </c>
      <c r="E76" s="78">
        <v>0</v>
      </c>
      <c r="F76" s="78">
        <v>0</v>
      </c>
      <c r="G76" s="78"/>
      <c r="H76" s="78" t="s">
        <v>43</v>
      </c>
      <c r="I76" s="78">
        <v>660</v>
      </c>
      <c r="J76" s="78"/>
    </row>
    <row r="77" spans="2:10" ht="40.5" customHeight="1">
      <c r="B77" s="117"/>
      <c r="C77" s="92" t="s">
        <v>330</v>
      </c>
      <c r="D77" s="78">
        <v>5460</v>
      </c>
      <c r="E77" s="78">
        <v>0</v>
      </c>
      <c r="F77" s="78">
        <v>0</v>
      </c>
      <c r="G77" s="78"/>
      <c r="H77" s="78" t="s">
        <v>43</v>
      </c>
      <c r="I77" s="78">
        <v>5460</v>
      </c>
      <c r="J77" s="78"/>
    </row>
    <row r="78" spans="2:10" ht="40.5" customHeight="1">
      <c r="B78" s="115">
        <v>58</v>
      </c>
      <c r="C78" s="91" t="s">
        <v>328</v>
      </c>
      <c r="D78" s="78">
        <v>1500</v>
      </c>
      <c r="E78" s="78">
        <v>0</v>
      </c>
      <c r="F78" s="78">
        <v>0</v>
      </c>
      <c r="G78" s="78"/>
      <c r="H78" s="78" t="s">
        <v>43</v>
      </c>
      <c r="I78" s="78">
        <v>1500</v>
      </c>
      <c r="J78" s="78"/>
    </row>
    <row r="79" spans="2:10" ht="40.5" customHeight="1">
      <c r="B79" s="115">
        <v>59</v>
      </c>
      <c r="C79" s="91" t="s">
        <v>288</v>
      </c>
      <c r="D79" s="78">
        <v>250</v>
      </c>
      <c r="E79" s="78">
        <v>0</v>
      </c>
      <c r="F79" s="78">
        <v>0</v>
      </c>
      <c r="G79" s="78"/>
      <c r="H79" s="78" t="s">
        <v>43</v>
      </c>
      <c r="I79" s="78">
        <v>250</v>
      </c>
      <c r="J79" s="78"/>
    </row>
    <row r="80" spans="2:10" ht="40.5" customHeight="1">
      <c r="B80" s="115">
        <v>60</v>
      </c>
      <c r="C80" s="91" t="s">
        <v>329</v>
      </c>
      <c r="D80" s="78">
        <v>660</v>
      </c>
      <c r="E80" s="78">
        <v>0</v>
      </c>
      <c r="F80" s="78">
        <v>0</v>
      </c>
      <c r="G80" s="78"/>
      <c r="H80" s="78" t="s">
        <v>43</v>
      </c>
      <c r="I80" s="78">
        <v>660</v>
      </c>
      <c r="J80" s="78"/>
    </row>
    <row r="81" spans="2:10" ht="55.5" customHeight="1">
      <c r="B81" s="115">
        <v>61</v>
      </c>
      <c r="C81" s="91" t="s">
        <v>287</v>
      </c>
      <c r="D81" s="78">
        <v>2000</v>
      </c>
      <c r="E81" s="78">
        <v>5530.9</v>
      </c>
      <c r="F81" s="78">
        <v>5530.9</v>
      </c>
      <c r="G81" s="120" t="s">
        <v>331</v>
      </c>
      <c r="H81" s="78" t="s">
        <v>332</v>
      </c>
      <c r="I81" s="121">
        <v>-3530.9</v>
      </c>
      <c r="J81" s="78"/>
    </row>
    <row r="82" spans="2:10" ht="40.5" customHeight="1">
      <c r="B82" s="115">
        <v>62</v>
      </c>
      <c r="C82" s="91" t="s">
        <v>333</v>
      </c>
      <c r="D82" s="78">
        <v>1300</v>
      </c>
      <c r="E82" s="78">
        <v>0</v>
      </c>
      <c r="F82" s="78">
        <v>0</v>
      </c>
      <c r="G82" s="78"/>
      <c r="H82" s="78" t="s">
        <v>43</v>
      </c>
      <c r="I82" s="78">
        <v>1300</v>
      </c>
      <c r="J82" s="78"/>
    </row>
    <row r="83" spans="2:10" ht="40.5" customHeight="1">
      <c r="B83" s="117"/>
      <c r="C83" s="92" t="s">
        <v>334</v>
      </c>
      <c r="D83" s="78">
        <v>4960</v>
      </c>
      <c r="E83" s="78">
        <v>0</v>
      </c>
      <c r="F83" s="78">
        <v>0</v>
      </c>
      <c r="G83" s="78"/>
      <c r="H83" s="78" t="s">
        <v>43</v>
      </c>
      <c r="I83" s="78">
        <v>4960</v>
      </c>
      <c r="J83" s="78"/>
    </row>
    <row r="84" spans="2:10" ht="40.5" customHeight="1">
      <c r="B84" s="115">
        <v>63</v>
      </c>
      <c r="C84" s="91" t="s">
        <v>314</v>
      </c>
      <c r="D84" s="78">
        <v>2000</v>
      </c>
      <c r="E84" s="78">
        <v>0</v>
      </c>
      <c r="F84" s="78">
        <v>0</v>
      </c>
      <c r="G84" s="78"/>
      <c r="H84" s="78" t="s">
        <v>43</v>
      </c>
      <c r="I84" s="78">
        <v>2000</v>
      </c>
      <c r="J84" s="78"/>
    </row>
    <row r="85" spans="2:10" ht="40.5" customHeight="1">
      <c r="B85" s="115">
        <v>64</v>
      </c>
      <c r="C85" s="91" t="s">
        <v>333</v>
      </c>
      <c r="D85" s="78">
        <v>1300</v>
      </c>
      <c r="E85" s="78">
        <v>0</v>
      </c>
      <c r="F85" s="78">
        <v>0</v>
      </c>
      <c r="G85" s="78"/>
      <c r="H85" s="78" t="s">
        <v>43</v>
      </c>
      <c r="I85" s="78">
        <v>1300</v>
      </c>
      <c r="J85" s="78"/>
    </row>
    <row r="86" spans="2:10" ht="40.5" customHeight="1">
      <c r="B86" s="115">
        <v>65</v>
      </c>
      <c r="C86" s="91" t="s">
        <v>328</v>
      </c>
      <c r="D86" s="78">
        <v>1000</v>
      </c>
      <c r="E86" s="78">
        <v>0</v>
      </c>
      <c r="F86" s="78">
        <v>0</v>
      </c>
      <c r="G86" s="78"/>
      <c r="H86" s="78" t="s">
        <v>43</v>
      </c>
      <c r="I86" s="78">
        <v>1000</v>
      </c>
      <c r="J86" s="78"/>
    </row>
    <row r="87" spans="2:10" ht="40.5" customHeight="1">
      <c r="B87" s="115">
        <v>66</v>
      </c>
      <c r="C87" s="91" t="s">
        <v>329</v>
      </c>
      <c r="D87" s="78">
        <v>660</v>
      </c>
      <c r="E87" s="78">
        <v>0</v>
      </c>
      <c r="F87" s="78">
        <v>0</v>
      </c>
      <c r="G87" s="78"/>
      <c r="H87" s="78" t="s">
        <v>43</v>
      </c>
      <c r="I87" s="78">
        <v>660</v>
      </c>
      <c r="J87" s="78"/>
    </row>
    <row r="88" spans="2:10" ht="40.5" customHeight="1">
      <c r="B88" s="117"/>
      <c r="C88" s="122" t="s">
        <v>335</v>
      </c>
      <c r="D88" s="78">
        <v>558580</v>
      </c>
      <c r="E88" s="78">
        <v>7888.3</v>
      </c>
      <c r="F88" s="78">
        <v>7888.3</v>
      </c>
      <c r="G88" s="78"/>
      <c r="H88" s="78"/>
      <c r="I88" s="78">
        <v>550691.69999999995</v>
      </c>
      <c r="J88" s="78"/>
    </row>
    <row r="89" spans="2:10">
      <c r="H89"/>
    </row>
    <row r="90" spans="2:10" ht="20.25">
      <c r="C90" s="123" t="s">
        <v>336</v>
      </c>
      <c r="H90" s="124" t="s">
        <v>337</v>
      </c>
    </row>
    <row r="91" spans="2:10">
      <c r="H91"/>
    </row>
    <row r="92" spans="2:10">
      <c r="H92"/>
    </row>
    <row r="93" spans="2:10">
      <c r="H93"/>
    </row>
    <row r="94" spans="2:10">
      <c r="H94"/>
    </row>
    <row r="95" spans="2:10">
      <c r="H95"/>
    </row>
    <row r="96" spans="2:10">
      <c r="H96"/>
    </row>
    <row r="97" spans="1:8">
      <c r="H97"/>
    </row>
    <row r="98" spans="1:8">
      <c r="H98"/>
    </row>
    <row r="99" spans="1:8">
      <c r="H99"/>
    </row>
    <row r="100" spans="1:8" ht="281.25" customHeight="1">
      <c r="H100"/>
    </row>
    <row r="101" spans="1:8">
      <c r="H101"/>
    </row>
    <row r="102" spans="1:8">
      <c r="H102"/>
    </row>
    <row r="103" spans="1:8">
      <c r="H103"/>
    </row>
    <row r="104" spans="1:8">
      <c r="H104"/>
    </row>
    <row r="105" spans="1:8">
      <c r="H105"/>
    </row>
    <row r="106" spans="1:8">
      <c r="H106"/>
    </row>
    <row r="107" spans="1:8">
      <c r="H107"/>
    </row>
    <row r="108" spans="1:8">
      <c r="H108"/>
    </row>
    <row r="109" spans="1:8">
      <c r="A109" s="89">
        <v>0</v>
      </c>
      <c r="B109" s="89">
        <v>0</v>
      </c>
      <c r="C109" s="89">
        <v>500</v>
      </c>
      <c r="D109" s="89">
        <v>0</v>
      </c>
      <c r="E109" s="89">
        <v>0</v>
      </c>
      <c r="F109" s="90">
        <v>0</v>
      </c>
      <c r="H109"/>
    </row>
    <row r="110" spans="1:8">
      <c r="A110" s="89">
        <v>0</v>
      </c>
      <c r="B110" s="89">
        <v>0</v>
      </c>
      <c r="C110" s="89">
        <v>10000</v>
      </c>
      <c r="D110" s="89">
        <v>0</v>
      </c>
      <c r="E110" s="89">
        <v>0</v>
      </c>
      <c r="F110" s="88">
        <f t="shared" ref="F110:F113" si="0">G110+H110+I110+J110+K110</f>
        <v>0</v>
      </c>
      <c r="H110"/>
    </row>
    <row r="111" spans="1:8">
      <c r="A111" s="89">
        <v>0</v>
      </c>
      <c r="B111" s="89">
        <v>0</v>
      </c>
      <c r="C111" s="89">
        <v>15000</v>
      </c>
      <c r="D111" s="89">
        <v>0</v>
      </c>
      <c r="E111" s="89">
        <v>0</v>
      </c>
      <c r="F111" s="88">
        <f t="shared" si="0"/>
        <v>0</v>
      </c>
      <c r="H111"/>
    </row>
    <row r="112" spans="1:8">
      <c r="A112" s="89">
        <v>0</v>
      </c>
      <c r="B112" s="89">
        <v>0</v>
      </c>
      <c r="C112" s="89">
        <v>2000</v>
      </c>
      <c r="D112" s="89">
        <v>0</v>
      </c>
      <c r="E112" s="89">
        <v>0</v>
      </c>
      <c r="F112" s="88">
        <f t="shared" si="0"/>
        <v>0</v>
      </c>
      <c r="H112"/>
    </row>
    <row r="113" spans="1:8">
      <c r="A113" s="89">
        <v>0</v>
      </c>
      <c r="B113" s="89">
        <v>0</v>
      </c>
      <c r="C113" s="89">
        <v>3500</v>
      </c>
      <c r="D113" s="89">
        <v>0</v>
      </c>
      <c r="E113" s="89">
        <v>0</v>
      </c>
      <c r="F113" s="88">
        <f t="shared" si="0"/>
        <v>0</v>
      </c>
      <c r="H113"/>
    </row>
    <row r="114" spans="1:8">
      <c r="H114"/>
    </row>
    <row r="115" spans="1:8">
      <c r="H115"/>
    </row>
    <row r="116" spans="1:8" ht="15" customHeight="1">
      <c r="H116"/>
    </row>
    <row r="117" spans="1:8" ht="15" customHeight="1">
      <c r="H117"/>
    </row>
  </sheetData>
  <mergeCells count="3">
    <mergeCell ref="B1:P4"/>
    <mergeCell ref="B5:J5"/>
    <mergeCell ref="B6:B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2"/>
  <sheetViews>
    <sheetView topLeftCell="A28" workbookViewId="0">
      <selection activeCell="E53" sqref="E53"/>
    </sheetView>
  </sheetViews>
  <sheetFormatPr defaultRowHeight="15"/>
  <cols>
    <col min="1" max="1" width="5.28515625" customWidth="1"/>
    <col min="2" max="2" width="36.7109375" customWidth="1"/>
    <col min="3" max="3" width="10.85546875" customWidth="1"/>
    <col min="4" max="4" width="10.42578125" customWidth="1"/>
    <col min="5" max="5" width="8.5703125" customWidth="1"/>
    <col min="6" max="6" width="27.28515625" customWidth="1"/>
    <col min="7" max="7" width="15.42578125" customWidth="1"/>
    <col min="9" max="9" width="18.5703125" customWidth="1"/>
  </cols>
  <sheetData>
    <row r="1" spans="1:9">
      <c r="A1" s="143" t="s">
        <v>33</v>
      </c>
      <c r="B1" s="143"/>
      <c r="C1" s="143"/>
      <c r="D1" s="143"/>
      <c r="E1" s="143"/>
      <c r="F1" s="143"/>
      <c r="G1" s="143"/>
      <c r="H1" s="143"/>
      <c r="I1" s="143"/>
    </row>
    <row r="3" spans="1:9">
      <c r="A3" s="144" t="s">
        <v>168</v>
      </c>
      <c r="B3" s="144"/>
      <c r="C3" s="144"/>
      <c r="D3" s="144"/>
      <c r="E3" s="144"/>
      <c r="F3" s="144"/>
      <c r="G3" s="144"/>
      <c r="H3" s="144"/>
      <c r="I3" s="144"/>
    </row>
    <row r="4" spans="1:9">
      <c r="A4" s="143" t="s">
        <v>169</v>
      </c>
      <c r="B4" s="143"/>
      <c r="C4" s="143"/>
      <c r="D4" s="143"/>
      <c r="E4" s="143"/>
      <c r="F4" s="143"/>
      <c r="G4" s="143"/>
      <c r="H4" s="143"/>
      <c r="I4" s="143"/>
    </row>
    <row r="5" spans="1:9" ht="39" customHeight="1">
      <c r="A5" s="145" t="s">
        <v>0</v>
      </c>
      <c r="B5" s="146" t="s">
        <v>128</v>
      </c>
      <c r="C5" s="146" t="s">
        <v>32</v>
      </c>
      <c r="D5" s="146" t="s">
        <v>31</v>
      </c>
      <c r="E5" s="146" t="s">
        <v>2</v>
      </c>
      <c r="F5" s="146"/>
      <c r="G5" s="146" t="s">
        <v>130</v>
      </c>
      <c r="H5" s="146" t="s">
        <v>131</v>
      </c>
      <c r="I5" s="146"/>
    </row>
    <row r="6" spans="1:9" ht="47.25" customHeight="1">
      <c r="A6" s="145"/>
      <c r="B6" s="146"/>
      <c r="C6" s="146"/>
      <c r="D6" s="146"/>
      <c r="E6" s="34" t="s">
        <v>170</v>
      </c>
      <c r="F6" s="34" t="s">
        <v>171</v>
      </c>
      <c r="G6" s="146"/>
      <c r="H6" s="34" t="s">
        <v>170</v>
      </c>
      <c r="I6" s="34" t="s">
        <v>35</v>
      </c>
    </row>
    <row r="7" spans="1:9">
      <c r="A7" s="147" t="s">
        <v>136</v>
      </c>
      <c r="B7" s="148"/>
      <c r="C7" s="148"/>
      <c r="D7" s="148"/>
      <c r="E7" s="148"/>
      <c r="F7" s="148"/>
      <c r="G7" s="148"/>
      <c r="H7" s="148"/>
      <c r="I7" s="149"/>
    </row>
    <row r="8" spans="1:9" ht="60">
      <c r="A8" s="35">
        <v>1</v>
      </c>
      <c r="B8" s="36" t="s">
        <v>172</v>
      </c>
      <c r="C8" s="37">
        <v>15</v>
      </c>
      <c r="D8" s="38">
        <v>0</v>
      </c>
      <c r="E8" s="39"/>
      <c r="F8" s="25"/>
      <c r="G8" s="40" t="s">
        <v>173</v>
      </c>
      <c r="H8" s="41"/>
      <c r="I8" s="42"/>
    </row>
    <row r="9" spans="1:9" ht="38.25">
      <c r="A9" s="35">
        <v>2</v>
      </c>
      <c r="B9" s="36" t="s">
        <v>174</v>
      </c>
      <c r="C9" s="37">
        <v>70</v>
      </c>
      <c r="D9" s="38">
        <v>20</v>
      </c>
      <c r="E9" s="39"/>
      <c r="F9" s="25"/>
      <c r="G9" s="40" t="s">
        <v>138</v>
      </c>
      <c r="H9" s="41">
        <v>20</v>
      </c>
      <c r="I9" s="34" t="s">
        <v>137</v>
      </c>
    </row>
    <row r="10" spans="1:9" ht="60">
      <c r="A10" s="35">
        <v>3</v>
      </c>
      <c r="B10" s="36" t="s">
        <v>175</v>
      </c>
      <c r="C10" s="37">
        <v>35</v>
      </c>
      <c r="D10" s="38">
        <v>0</v>
      </c>
      <c r="E10" s="39"/>
      <c r="F10" s="25"/>
      <c r="G10" s="40" t="s">
        <v>173</v>
      </c>
      <c r="H10" s="41"/>
      <c r="I10" s="42"/>
    </row>
    <row r="11" spans="1:9" ht="90">
      <c r="A11" s="35">
        <v>4</v>
      </c>
      <c r="B11" s="36" t="s">
        <v>139</v>
      </c>
      <c r="C11" s="37">
        <v>15</v>
      </c>
      <c r="D11" s="38">
        <v>0</v>
      </c>
      <c r="E11" s="39"/>
      <c r="F11" s="25"/>
      <c r="G11" s="40" t="s">
        <v>173</v>
      </c>
      <c r="H11" s="41"/>
      <c r="I11" s="42"/>
    </row>
    <row r="12" spans="1:9" ht="45">
      <c r="A12" s="35">
        <v>5</v>
      </c>
      <c r="B12" s="36" t="s">
        <v>176</v>
      </c>
      <c r="C12" s="37">
        <v>12</v>
      </c>
      <c r="D12" s="38">
        <v>0</v>
      </c>
      <c r="E12" s="39"/>
      <c r="F12" s="25"/>
      <c r="G12" s="40" t="s">
        <v>173</v>
      </c>
      <c r="H12" s="41"/>
      <c r="I12" s="42"/>
    </row>
    <row r="13" spans="1:9" ht="90">
      <c r="A13" s="35">
        <v>6</v>
      </c>
      <c r="B13" s="36" t="s">
        <v>177</v>
      </c>
      <c r="C13" s="37">
        <v>50</v>
      </c>
      <c r="D13" s="38">
        <v>30</v>
      </c>
      <c r="E13" s="37">
        <v>30</v>
      </c>
      <c r="F13" s="43" t="s">
        <v>178</v>
      </c>
      <c r="G13" s="42"/>
      <c r="H13" s="41"/>
      <c r="I13" s="42"/>
    </row>
    <row r="14" spans="1:9" ht="60">
      <c r="A14" s="150">
        <v>7</v>
      </c>
      <c r="B14" s="151" t="s">
        <v>179</v>
      </c>
      <c r="C14" s="152">
        <v>120</v>
      </c>
      <c r="D14" s="153">
        <v>231</v>
      </c>
      <c r="E14" s="37">
        <v>188</v>
      </c>
      <c r="F14" s="43" t="s">
        <v>180</v>
      </c>
      <c r="G14" s="154"/>
      <c r="H14" s="155"/>
      <c r="I14" s="154"/>
    </row>
    <row r="15" spans="1:9" ht="105">
      <c r="A15" s="150"/>
      <c r="B15" s="151"/>
      <c r="C15" s="152"/>
      <c r="D15" s="153"/>
      <c r="E15" s="37">
        <v>30</v>
      </c>
      <c r="F15" s="43" t="s">
        <v>181</v>
      </c>
      <c r="G15" s="154"/>
      <c r="H15" s="155"/>
      <c r="I15" s="154"/>
    </row>
    <row r="16" spans="1:9" ht="78.75">
      <c r="A16" s="150"/>
      <c r="B16" s="151"/>
      <c r="C16" s="152"/>
      <c r="D16" s="153"/>
      <c r="E16" s="39">
        <v>13</v>
      </c>
      <c r="F16" s="44" t="s">
        <v>182</v>
      </c>
      <c r="G16" s="154"/>
      <c r="H16" s="155"/>
      <c r="I16" s="154"/>
    </row>
    <row r="17" spans="1:9" ht="45">
      <c r="A17" s="35">
        <v>8</v>
      </c>
      <c r="B17" s="36" t="s">
        <v>183</v>
      </c>
      <c r="C17" s="37">
        <v>10</v>
      </c>
      <c r="D17" s="38">
        <v>0</v>
      </c>
      <c r="E17" s="39"/>
      <c r="F17" s="25"/>
      <c r="G17" s="40" t="s">
        <v>173</v>
      </c>
      <c r="H17" s="41"/>
      <c r="I17" s="42"/>
    </row>
    <row r="18" spans="1:9" ht="60">
      <c r="A18" s="35">
        <v>9</v>
      </c>
      <c r="B18" s="36" t="s">
        <v>184</v>
      </c>
      <c r="C18" s="37">
        <v>30</v>
      </c>
      <c r="D18" s="38">
        <v>30</v>
      </c>
      <c r="E18" s="39">
        <v>30</v>
      </c>
      <c r="F18" s="43" t="s">
        <v>185</v>
      </c>
      <c r="G18" s="42"/>
      <c r="H18" s="41"/>
      <c r="I18" s="42"/>
    </row>
    <row r="19" spans="1:9" ht="105">
      <c r="A19" s="35">
        <v>10</v>
      </c>
      <c r="B19" s="36" t="s">
        <v>186</v>
      </c>
      <c r="C19" s="37">
        <v>40</v>
      </c>
      <c r="D19" s="38">
        <v>6</v>
      </c>
      <c r="E19" s="39">
        <v>6</v>
      </c>
      <c r="F19" s="43" t="s">
        <v>187</v>
      </c>
      <c r="G19" s="42"/>
      <c r="H19" s="41"/>
      <c r="I19" s="42"/>
    </row>
    <row r="20" spans="1:9" ht="60">
      <c r="A20" s="35">
        <v>11</v>
      </c>
      <c r="B20" s="36" t="s">
        <v>188</v>
      </c>
      <c r="C20" s="37">
        <v>15</v>
      </c>
      <c r="D20" s="38">
        <v>0</v>
      </c>
      <c r="E20" s="39"/>
      <c r="F20" s="25"/>
      <c r="G20" s="40" t="s">
        <v>173</v>
      </c>
      <c r="H20" s="41"/>
      <c r="I20" s="42"/>
    </row>
    <row r="21" spans="1:9" ht="75">
      <c r="A21" s="35">
        <v>12</v>
      </c>
      <c r="B21" s="36" t="s">
        <v>189</v>
      </c>
      <c r="C21" s="37">
        <v>25</v>
      </c>
      <c r="D21" s="38">
        <v>25</v>
      </c>
      <c r="E21" s="39">
        <v>25</v>
      </c>
      <c r="F21" s="43" t="s">
        <v>190</v>
      </c>
      <c r="G21" s="42"/>
      <c r="H21" s="41"/>
      <c r="I21" s="42"/>
    </row>
    <row r="22" spans="1:9" ht="63.75">
      <c r="A22" s="35">
        <v>13</v>
      </c>
      <c r="B22" s="36" t="s">
        <v>191</v>
      </c>
      <c r="C22" s="37">
        <v>25</v>
      </c>
      <c r="D22" s="38">
        <v>10</v>
      </c>
      <c r="E22" s="39"/>
      <c r="F22" s="25"/>
      <c r="G22" s="42"/>
      <c r="H22" s="41">
        <v>10</v>
      </c>
      <c r="I22" s="45" t="s">
        <v>141</v>
      </c>
    </row>
    <row r="23" spans="1:9" ht="25.5">
      <c r="A23" s="35">
        <v>14</v>
      </c>
      <c r="B23" s="36" t="s">
        <v>192</v>
      </c>
      <c r="C23" s="37">
        <v>10</v>
      </c>
      <c r="D23" s="38">
        <v>0</v>
      </c>
      <c r="E23" s="39"/>
      <c r="F23" s="25"/>
      <c r="G23" s="40" t="s">
        <v>173</v>
      </c>
      <c r="H23" s="41"/>
      <c r="I23" s="42"/>
    </row>
    <row r="24" spans="1:9" ht="120">
      <c r="A24" s="150">
        <v>15</v>
      </c>
      <c r="B24" s="151" t="s">
        <v>193</v>
      </c>
      <c r="C24" s="152">
        <v>40</v>
      </c>
      <c r="D24" s="153">
        <v>30</v>
      </c>
      <c r="E24" s="39">
        <v>1</v>
      </c>
      <c r="F24" s="43" t="s">
        <v>194</v>
      </c>
      <c r="G24" s="154"/>
      <c r="H24" s="155">
        <v>0.6</v>
      </c>
      <c r="I24" s="154"/>
    </row>
    <row r="25" spans="1:9" ht="45">
      <c r="A25" s="150"/>
      <c r="B25" s="151"/>
      <c r="C25" s="152"/>
      <c r="D25" s="153"/>
      <c r="E25" s="39">
        <v>20</v>
      </c>
      <c r="F25" s="43" t="s">
        <v>195</v>
      </c>
      <c r="G25" s="154"/>
      <c r="H25" s="155"/>
      <c r="I25" s="154"/>
    </row>
    <row r="26" spans="1:9" ht="105">
      <c r="A26" s="150"/>
      <c r="B26" s="151"/>
      <c r="C26" s="152"/>
      <c r="D26" s="153"/>
      <c r="E26" s="39">
        <v>8.4</v>
      </c>
      <c r="F26" s="43" t="s">
        <v>196</v>
      </c>
      <c r="G26" s="154"/>
      <c r="H26" s="155"/>
      <c r="I26" s="154"/>
    </row>
    <row r="27" spans="1:9" ht="60">
      <c r="A27" s="35">
        <v>16</v>
      </c>
      <c r="B27" s="36" t="s">
        <v>197</v>
      </c>
      <c r="C27" s="37">
        <v>25</v>
      </c>
      <c r="D27" s="38">
        <v>0</v>
      </c>
      <c r="E27" s="39"/>
      <c r="F27" s="25"/>
      <c r="G27" s="40" t="s">
        <v>173</v>
      </c>
      <c r="H27" s="41"/>
      <c r="I27" s="42"/>
    </row>
    <row r="28" spans="1:9" ht="105">
      <c r="A28" s="35">
        <v>17</v>
      </c>
      <c r="B28" s="36" t="s">
        <v>198</v>
      </c>
      <c r="C28" s="37">
        <v>25</v>
      </c>
      <c r="D28" s="38">
        <v>2.2000000000000002</v>
      </c>
      <c r="E28" s="39"/>
      <c r="F28" s="25"/>
      <c r="G28" s="42"/>
      <c r="H28" s="41">
        <v>2.2000000000000002</v>
      </c>
      <c r="I28" s="42"/>
    </row>
    <row r="29" spans="1:9" ht="45">
      <c r="A29" s="35">
        <v>18</v>
      </c>
      <c r="B29" s="36" t="s">
        <v>199</v>
      </c>
      <c r="C29" s="37">
        <v>10</v>
      </c>
      <c r="D29" s="38">
        <v>0</v>
      </c>
      <c r="E29" s="39"/>
      <c r="F29" s="25"/>
      <c r="G29" s="40" t="s">
        <v>173</v>
      </c>
      <c r="H29" s="41"/>
      <c r="I29" s="42"/>
    </row>
    <row r="30" spans="1:9" ht="30">
      <c r="A30" s="35">
        <v>19</v>
      </c>
      <c r="B30" s="36" t="s">
        <v>200</v>
      </c>
      <c r="C30" s="37">
        <v>15</v>
      </c>
      <c r="D30" s="38">
        <v>0</v>
      </c>
      <c r="E30" s="39"/>
      <c r="F30" s="25"/>
      <c r="G30" s="40" t="s">
        <v>173</v>
      </c>
      <c r="H30" s="41"/>
      <c r="I30" s="42"/>
    </row>
    <row r="31" spans="1:9" ht="60">
      <c r="A31" s="35">
        <v>20</v>
      </c>
      <c r="B31" s="36" t="s">
        <v>201</v>
      </c>
      <c r="C31" s="37">
        <v>20</v>
      </c>
      <c r="D31" s="38">
        <v>15.8</v>
      </c>
      <c r="E31" s="39">
        <v>7.8</v>
      </c>
      <c r="F31" s="43" t="s">
        <v>202</v>
      </c>
      <c r="G31" s="42"/>
      <c r="H31" s="41">
        <v>8</v>
      </c>
      <c r="I31" s="34" t="s">
        <v>142</v>
      </c>
    </row>
    <row r="32" spans="1:9">
      <c r="A32" s="25"/>
      <c r="B32" s="46" t="s">
        <v>203</v>
      </c>
      <c r="C32" s="47">
        <f>SUM(C8:C31)</f>
        <v>607</v>
      </c>
      <c r="D32" s="48">
        <f>D8+D9+D10+D11+D12+D13+D14+D17+D18+D19+D20+D21+D22+D23+D24+D27+D28+D29+D30+D31</f>
        <v>400</v>
      </c>
      <c r="E32" s="39">
        <f>SUM(E8:E31)</f>
        <v>359.2</v>
      </c>
      <c r="F32" s="25"/>
      <c r="G32" s="42"/>
      <c r="H32" s="49">
        <f>SUM(H8:H31)</f>
        <v>40.800000000000004</v>
      </c>
      <c r="I32" s="49"/>
    </row>
    <row r="33" spans="1:9">
      <c r="A33" s="13"/>
      <c r="B33" s="13"/>
      <c r="C33" s="13"/>
      <c r="D33" s="13"/>
      <c r="E33" s="13"/>
      <c r="F33" s="13"/>
      <c r="G33" s="50"/>
      <c r="H33" s="50"/>
      <c r="I33" s="50"/>
    </row>
    <row r="34" spans="1:9">
      <c r="A34" s="156" t="s">
        <v>143</v>
      </c>
      <c r="B34" s="156"/>
      <c r="C34" s="156"/>
      <c r="D34" s="156"/>
      <c r="E34" s="156"/>
      <c r="F34" s="156"/>
      <c r="G34" s="156"/>
      <c r="H34" s="156"/>
      <c r="I34" s="156"/>
    </row>
    <row r="35" spans="1:9" ht="105">
      <c r="A35" s="35">
        <v>1</v>
      </c>
      <c r="B35" s="36" t="s">
        <v>204</v>
      </c>
      <c r="C35" s="37">
        <v>70</v>
      </c>
      <c r="D35" s="51">
        <v>50</v>
      </c>
      <c r="E35" s="52">
        <v>2.8</v>
      </c>
      <c r="F35" s="43" t="s">
        <v>205</v>
      </c>
      <c r="G35" s="25"/>
      <c r="H35" s="52">
        <f>D35-E35</f>
        <v>47.2</v>
      </c>
      <c r="I35" s="19" t="s">
        <v>148</v>
      </c>
    </row>
    <row r="36" spans="1:9" ht="60">
      <c r="A36" s="35">
        <v>2</v>
      </c>
      <c r="B36" s="36" t="s">
        <v>206</v>
      </c>
      <c r="C36" s="37">
        <v>35</v>
      </c>
      <c r="D36" s="51">
        <v>10</v>
      </c>
      <c r="E36" s="52"/>
      <c r="F36" s="25"/>
      <c r="G36" s="25"/>
      <c r="H36" s="52">
        <v>10</v>
      </c>
      <c r="I36" s="40" t="s">
        <v>148</v>
      </c>
    </row>
    <row r="37" spans="1:9" ht="38.25">
      <c r="A37" s="35">
        <v>3</v>
      </c>
      <c r="B37" s="36" t="s">
        <v>207</v>
      </c>
      <c r="C37" s="37">
        <v>20</v>
      </c>
      <c r="D37" s="51">
        <v>5</v>
      </c>
      <c r="E37" s="52"/>
      <c r="F37" s="25"/>
      <c r="G37" s="25"/>
      <c r="H37" s="52">
        <v>5</v>
      </c>
      <c r="I37" s="40" t="s">
        <v>148</v>
      </c>
    </row>
    <row r="38" spans="1:9" ht="45">
      <c r="A38" s="35">
        <v>4</v>
      </c>
      <c r="B38" s="36" t="s">
        <v>208</v>
      </c>
      <c r="C38" s="37">
        <v>30</v>
      </c>
      <c r="D38" s="51">
        <v>5</v>
      </c>
      <c r="E38" s="52"/>
      <c r="F38" s="25"/>
      <c r="G38" s="25"/>
      <c r="H38" s="52">
        <v>5</v>
      </c>
      <c r="I38" s="40" t="s">
        <v>148</v>
      </c>
    </row>
    <row r="39" spans="1:9" ht="90">
      <c r="A39" s="35">
        <v>5</v>
      </c>
      <c r="B39" s="36" t="s">
        <v>209</v>
      </c>
      <c r="C39" s="37">
        <v>80</v>
      </c>
      <c r="D39" s="51">
        <v>0</v>
      </c>
      <c r="E39" s="52"/>
      <c r="F39" s="25"/>
      <c r="G39" s="40" t="s">
        <v>173</v>
      </c>
      <c r="H39" s="52"/>
      <c r="I39" s="42"/>
    </row>
    <row r="40" spans="1:9" ht="75">
      <c r="A40" s="35">
        <v>6</v>
      </c>
      <c r="B40" s="36" t="s">
        <v>144</v>
      </c>
      <c r="C40" s="37">
        <v>50</v>
      </c>
      <c r="D40" s="51">
        <v>80</v>
      </c>
      <c r="E40" s="52">
        <v>30</v>
      </c>
      <c r="F40" s="43" t="s">
        <v>145</v>
      </c>
      <c r="G40" s="25"/>
      <c r="H40" s="52">
        <v>50</v>
      </c>
      <c r="I40" s="19" t="s">
        <v>148</v>
      </c>
    </row>
    <row r="41" spans="1:9" ht="30">
      <c r="A41" s="35">
        <v>7</v>
      </c>
      <c r="B41" s="36" t="s">
        <v>146</v>
      </c>
      <c r="C41" s="37">
        <v>100</v>
      </c>
      <c r="D41" s="51">
        <v>0</v>
      </c>
      <c r="E41" s="52"/>
      <c r="F41" s="25"/>
      <c r="G41" s="40" t="s">
        <v>173</v>
      </c>
      <c r="H41" s="52"/>
      <c r="I41" s="42"/>
    </row>
    <row r="42" spans="1:9" ht="75">
      <c r="A42" s="150">
        <v>8</v>
      </c>
      <c r="B42" s="151" t="s">
        <v>210</v>
      </c>
      <c r="C42" s="152">
        <v>70</v>
      </c>
      <c r="D42" s="157">
        <v>100</v>
      </c>
      <c r="E42" s="52">
        <v>5</v>
      </c>
      <c r="F42" s="43" t="s">
        <v>150</v>
      </c>
      <c r="G42" s="158"/>
      <c r="H42" s="159">
        <v>43</v>
      </c>
      <c r="I42" s="160" t="s">
        <v>148</v>
      </c>
    </row>
    <row r="43" spans="1:9" ht="105">
      <c r="A43" s="150"/>
      <c r="B43" s="151"/>
      <c r="C43" s="152"/>
      <c r="D43" s="157"/>
      <c r="E43" s="52">
        <v>7</v>
      </c>
      <c r="F43" s="43" t="s">
        <v>149</v>
      </c>
      <c r="G43" s="158"/>
      <c r="H43" s="159"/>
      <c r="I43" s="160"/>
    </row>
    <row r="44" spans="1:9" ht="75">
      <c r="A44" s="150"/>
      <c r="B44" s="151"/>
      <c r="C44" s="152"/>
      <c r="D44" s="157"/>
      <c r="E44" s="52">
        <v>45</v>
      </c>
      <c r="F44" s="43" t="s">
        <v>147</v>
      </c>
      <c r="G44" s="158"/>
      <c r="H44" s="159"/>
      <c r="I44" s="160"/>
    </row>
    <row r="45" spans="1:9" ht="25.5">
      <c r="A45" s="35">
        <v>9</v>
      </c>
      <c r="B45" s="36" t="s">
        <v>211</v>
      </c>
      <c r="C45" s="37">
        <v>40</v>
      </c>
      <c r="D45" s="51">
        <v>0</v>
      </c>
      <c r="E45" s="52"/>
      <c r="F45" s="25"/>
      <c r="G45" s="40" t="s">
        <v>173</v>
      </c>
      <c r="H45" s="52"/>
      <c r="I45" s="42"/>
    </row>
    <row r="46" spans="1:9" ht="30">
      <c r="A46" s="35">
        <v>10</v>
      </c>
      <c r="B46" s="36" t="s">
        <v>207</v>
      </c>
      <c r="C46" s="37">
        <v>20</v>
      </c>
      <c r="D46" s="51">
        <v>0</v>
      </c>
      <c r="E46" s="52"/>
      <c r="F46" s="25"/>
      <c r="G46" s="40" t="s">
        <v>173</v>
      </c>
      <c r="H46" s="52"/>
      <c r="I46" s="42"/>
    </row>
    <row r="47" spans="1:9" ht="105">
      <c r="A47" s="35">
        <v>11</v>
      </c>
      <c r="B47" s="36" t="s">
        <v>212</v>
      </c>
      <c r="C47" s="37">
        <v>0</v>
      </c>
      <c r="D47" s="51">
        <v>0</v>
      </c>
      <c r="E47" s="52"/>
      <c r="F47" s="25"/>
      <c r="G47" s="40" t="s">
        <v>173</v>
      </c>
      <c r="H47" s="52"/>
      <c r="I47" s="42"/>
    </row>
    <row r="48" spans="1:9" ht="30">
      <c r="A48" s="35">
        <v>12</v>
      </c>
      <c r="B48" s="36" t="s">
        <v>213</v>
      </c>
      <c r="C48" s="37">
        <v>150</v>
      </c>
      <c r="D48" s="51">
        <v>0</v>
      </c>
      <c r="E48" s="52"/>
      <c r="F48" s="25"/>
      <c r="G48" s="40" t="s">
        <v>173</v>
      </c>
      <c r="H48" s="52"/>
      <c r="I48" s="42"/>
    </row>
    <row r="49" spans="1:9" ht="30">
      <c r="A49" s="35">
        <v>13</v>
      </c>
      <c r="B49" s="36" t="s">
        <v>214</v>
      </c>
      <c r="C49" s="37">
        <v>20</v>
      </c>
      <c r="D49" s="51">
        <v>0</v>
      </c>
      <c r="E49" s="52"/>
      <c r="F49" s="25"/>
      <c r="G49" s="40" t="s">
        <v>173</v>
      </c>
      <c r="H49" s="52"/>
      <c r="I49" s="42"/>
    </row>
    <row r="50" spans="1:9" ht="30">
      <c r="A50" s="35">
        <v>14</v>
      </c>
      <c r="B50" s="36" t="s">
        <v>151</v>
      </c>
      <c r="C50" s="37">
        <v>10</v>
      </c>
      <c r="D50" s="51">
        <v>0</v>
      </c>
      <c r="E50" s="52"/>
      <c r="F50" s="25"/>
      <c r="G50" s="40" t="s">
        <v>173</v>
      </c>
      <c r="H50" s="52"/>
      <c r="I50" s="42"/>
    </row>
    <row r="51" spans="1:9" ht="45">
      <c r="A51" s="35">
        <v>15</v>
      </c>
      <c r="B51" s="36" t="s">
        <v>215</v>
      </c>
      <c r="C51" s="37">
        <v>30</v>
      </c>
      <c r="D51" s="51">
        <v>0</v>
      </c>
      <c r="E51" s="52"/>
      <c r="F51" s="25"/>
      <c r="G51" s="40" t="s">
        <v>173</v>
      </c>
      <c r="H51" s="52"/>
      <c r="I51" s="42"/>
    </row>
    <row r="52" spans="1:9">
      <c r="A52" s="53"/>
      <c r="B52" s="54" t="s">
        <v>216</v>
      </c>
      <c r="C52" s="55">
        <f>C35+C36+C37+C38+C39+C40+C41+C42+C45+C46+C47+C48+C49+C50+C51</f>
        <v>725</v>
      </c>
      <c r="D52" s="48">
        <f>SUM(D35:D51)</f>
        <v>250</v>
      </c>
      <c r="E52" s="52">
        <f>SUM(E35:E51)</f>
        <v>89.8</v>
      </c>
      <c r="F52" s="25"/>
      <c r="G52" s="25"/>
      <c r="H52" s="52">
        <f>SUM(H35:H51)</f>
        <v>160.19999999999999</v>
      </c>
      <c r="I52" s="47"/>
    </row>
  </sheetData>
  <mergeCells count="33">
    <mergeCell ref="I24:I26"/>
    <mergeCell ref="A34:I34"/>
    <mergeCell ref="A42:A44"/>
    <mergeCell ref="B42:B44"/>
    <mergeCell ref="C42:C44"/>
    <mergeCell ref="D42:D44"/>
    <mergeCell ref="G42:G44"/>
    <mergeCell ref="H42:H44"/>
    <mergeCell ref="I42:I44"/>
    <mergeCell ref="A24:A26"/>
    <mergeCell ref="B24:B26"/>
    <mergeCell ref="C24:C26"/>
    <mergeCell ref="D24:D26"/>
    <mergeCell ref="G24:G26"/>
    <mergeCell ref="H24:H26"/>
    <mergeCell ref="A7:I7"/>
    <mergeCell ref="A14:A16"/>
    <mergeCell ref="B14:B16"/>
    <mergeCell ref="C14:C16"/>
    <mergeCell ref="D14:D16"/>
    <mergeCell ref="G14:G16"/>
    <mergeCell ref="H14:H16"/>
    <mergeCell ref="I14:I16"/>
    <mergeCell ref="A1:I1"/>
    <mergeCell ref="A3:I3"/>
    <mergeCell ref="A4:I4"/>
    <mergeCell ref="A5:A6"/>
    <mergeCell ref="B5:B6"/>
    <mergeCell ref="C5:C6"/>
    <mergeCell ref="D5:D6"/>
    <mergeCell ref="E5:F5"/>
    <mergeCell ref="G5:G6"/>
    <mergeCell ref="H5:I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6"/>
  <sheetViews>
    <sheetView topLeftCell="A13" workbookViewId="0">
      <selection activeCell="A7" sqref="A7:I7"/>
    </sheetView>
  </sheetViews>
  <sheetFormatPr defaultRowHeight="15"/>
  <cols>
    <col min="1" max="1" width="5.28515625" style="69" customWidth="1"/>
    <col min="2" max="2" width="36.7109375" style="69" customWidth="1"/>
    <col min="3" max="3" width="10.85546875" style="70" customWidth="1"/>
    <col min="4" max="4" width="10.42578125" style="69" customWidth="1"/>
    <col min="5" max="5" width="8.5703125" style="71" customWidth="1"/>
    <col min="6" max="6" width="27.28515625" customWidth="1"/>
    <col min="7" max="7" width="15.42578125" style="72" customWidth="1"/>
    <col min="8" max="8" width="9.140625" style="73"/>
    <col min="9" max="9" width="18.5703125" style="74" customWidth="1"/>
  </cols>
  <sheetData>
    <row r="1" spans="1:9">
      <c r="A1" s="143" t="s">
        <v>33</v>
      </c>
      <c r="B1" s="143"/>
      <c r="C1" s="143"/>
      <c r="D1" s="143"/>
      <c r="E1" s="143"/>
      <c r="F1" s="143"/>
      <c r="G1" s="143"/>
      <c r="H1" s="143"/>
      <c r="I1" s="143"/>
    </row>
    <row r="3" spans="1:9">
      <c r="A3" s="144" t="s">
        <v>168</v>
      </c>
      <c r="B3" s="144"/>
      <c r="C3" s="144"/>
      <c r="D3" s="144"/>
      <c r="E3" s="144"/>
      <c r="F3" s="144"/>
      <c r="G3" s="144"/>
      <c r="H3" s="144"/>
      <c r="I3" s="144"/>
    </row>
    <row r="4" spans="1:9">
      <c r="A4" s="143" t="s">
        <v>169</v>
      </c>
      <c r="B4" s="143"/>
      <c r="C4" s="143"/>
      <c r="D4" s="143"/>
      <c r="E4" s="143"/>
      <c r="F4" s="143"/>
      <c r="G4" s="143"/>
      <c r="H4" s="143"/>
      <c r="I4" s="143"/>
    </row>
    <row r="5" spans="1:9" ht="39" customHeight="1">
      <c r="A5" s="161" t="s">
        <v>0</v>
      </c>
      <c r="B5" s="162" t="s">
        <v>128</v>
      </c>
      <c r="C5" s="163" t="s">
        <v>32</v>
      </c>
      <c r="D5" s="162" t="s">
        <v>31</v>
      </c>
      <c r="E5" s="146" t="s">
        <v>2</v>
      </c>
      <c r="F5" s="146"/>
      <c r="G5" s="164" t="s">
        <v>130</v>
      </c>
      <c r="H5" s="146" t="s">
        <v>131</v>
      </c>
      <c r="I5" s="146"/>
    </row>
    <row r="6" spans="1:9" ht="45">
      <c r="A6" s="161"/>
      <c r="B6" s="162"/>
      <c r="C6" s="163"/>
      <c r="D6" s="162"/>
      <c r="E6" s="57" t="s">
        <v>170</v>
      </c>
      <c r="F6" s="34" t="s">
        <v>171</v>
      </c>
      <c r="G6" s="164"/>
      <c r="H6" s="58" t="s">
        <v>170</v>
      </c>
      <c r="I6" s="59" t="s">
        <v>35</v>
      </c>
    </row>
    <row r="7" spans="1:9">
      <c r="A7" s="165" t="s">
        <v>152</v>
      </c>
      <c r="B7" s="165"/>
      <c r="C7" s="165"/>
      <c r="D7" s="165"/>
      <c r="E7" s="165"/>
      <c r="F7" s="165"/>
      <c r="G7" s="165"/>
      <c r="H7" s="165"/>
      <c r="I7" s="165"/>
    </row>
    <row r="8" spans="1:9" ht="105">
      <c r="A8" s="166">
        <v>1</v>
      </c>
      <c r="B8" s="167" t="s">
        <v>217</v>
      </c>
      <c r="C8" s="168">
        <v>110</v>
      </c>
      <c r="D8" s="169">
        <v>36</v>
      </c>
      <c r="E8" s="66">
        <v>14</v>
      </c>
      <c r="F8" s="43" t="s">
        <v>154</v>
      </c>
      <c r="G8" s="170"/>
      <c r="H8" s="171">
        <f>D8-E8-E9</f>
        <v>10</v>
      </c>
      <c r="I8" s="172" t="s">
        <v>148</v>
      </c>
    </row>
    <row r="9" spans="1:9" ht="105">
      <c r="A9" s="166"/>
      <c r="B9" s="167"/>
      <c r="C9" s="168"/>
      <c r="D9" s="169"/>
      <c r="E9" s="37">
        <v>12</v>
      </c>
      <c r="F9" s="43" t="s">
        <v>153</v>
      </c>
      <c r="G9" s="170"/>
      <c r="H9" s="171"/>
      <c r="I9" s="172"/>
    </row>
    <row r="10" spans="1:9" ht="45">
      <c r="A10" s="166">
        <v>2</v>
      </c>
      <c r="B10" s="167" t="s">
        <v>218</v>
      </c>
      <c r="C10" s="168">
        <v>370</v>
      </c>
      <c r="D10" s="169">
        <v>386</v>
      </c>
      <c r="E10" s="37">
        <v>10</v>
      </c>
      <c r="F10" s="43" t="s">
        <v>156</v>
      </c>
      <c r="G10" s="170"/>
      <c r="H10" s="171">
        <f>D10-E10-E11-E12-E13-E14-E15</f>
        <v>30</v>
      </c>
      <c r="I10" s="172" t="s">
        <v>148</v>
      </c>
    </row>
    <row r="11" spans="1:9" ht="105">
      <c r="A11" s="166"/>
      <c r="B11" s="167"/>
      <c r="C11" s="168"/>
      <c r="D11" s="169"/>
      <c r="E11" s="37">
        <v>31</v>
      </c>
      <c r="F11" s="43" t="s">
        <v>157</v>
      </c>
      <c r="G11" s="170"/>
      <c r="H11" s="171"/>
      <c r="I11" s="172"/>
    </row>
    <row r="12" spans="1:9" ht="60">
      <c r="A12" s="166"/>
      <c r="B12" s="167"/>
      <c r="C12" s="168"/>
      <c r="D12" s="169"/>
      <c r="E12" s="37">
        <v>18</v>
      </c>
      <c r="F12" s="43" t="s">
        <v>158</v>
      </c>
      <c r="G12" s="170"/>
      <c r="H12" s="171"/>
      <c r="I12" s="172"/>
    </row>
    <row r="13" spans="1:9" ht="105">
      <c r="A13" s="166"/>
      <c r="B13" s="167"/>
      <c r="C13" s="168"/>
      <c r="D13" s="169"/>
      <c r="E13" s="37">
        <v>167</v>
      </c>
      <c r="F13" s="43" t="s">
        <v>159</v>
      </c>
      <c r="G13" s="170"/>
      <c r="H13" s="171"/>
      <c r="I13" s="172"/>
    </row>
    <row r="14" spans="1:9" ht="90">
      <c r="A14" s="166"/>
      <c r="B14" s="167"/>
      <c r="C14" s="168"/>
      <c r="D14" s="169"/>
      <c r="E14" s="37">
        <v>115</v>
      </c>
      <c r="F14" s="43" t="s">
        <v>160</v>
      </c>
      <c r="G14" s="170"/>
      <c r="H14" s="171"/>
      <c r="I14" s="172"/>
    </row>
    <row r="15" spans="1:9" ht="90">
      <c r="A15" s="166"/>
      <c r="B15" s="167"/>
      <c r="C15" s="168"/>
      <c r="D15" s="169"/>
      <c r="E15" s="37">
        <v>15</v>
      </c>
      <c r="F15" s="43" t="s">
        <v>155</v>
      </c>
      <c r="G15" s="170"/>
      <c r="H15" s="171"/>
      <c r="I15" s="172"/>
    </row>
    <row r="16" spans="1:9" ht="30">
      <c r="A16" s="82">
        <v>3</v>
      </c>
      <c r="B16" s="60" t="s">
        <v>219</v>
      </c>
      <c r="C16" s="61">
        <v>120</v>
      </c>
      <c r="D16" s="62">
        <v>0</v>
      </c>
      <c r="E16" s="37"/>
      <c r="F16" s="25"/>
      <c r="G16" s="19" t="s">
        <v>173</v>
      </c>
      <c r="H16" s="37"/>
      <c r="I16" s="65"/>
    </row>
    <row r="17" spans="1:9" ht="90">
      <c r="A17" s="82">
        <v>4</v>
      </c>
      <c r="B17" s="60" t="s">
        <v>220</v>
      </c>
      <c r="C17" s="61">
        <v>50</v>
      </c>
      <c r="D17" s="62">
        <v>0</v>
      </c>
      <c r="E17" s="37"/>
      <c r="F17" s="25"/>
      <c r="G17" s="19" t="s">
        <v>173</v>
      </c>
      <c r="H17" s="37"/>
      <c r="I17" s="65"/>
    </row>
    <row r="18" spans="1:9" ht="30">
      <c r="A18" s="82">
        <v>5</v>
      </c>
      <c r="B18" s="60" t="s">
        <v>221</v>
      </c>
      <c r="C18" s="61">
        <v>40</v>
      </c>
      <c r="D18" s="62">
        <v>0</v>
      </c>
      <c r="E18" s="37"/>
      <c r="F18" s="25"/>
      <c r="G18" s="19" t="s">
        <v>173</v>
      </c>
      <c r="H18" s="37"/>
      <c r="I18" s="65"/>
    </row>
    <row r="19" spans="1:9" ht="45">
      <c r="A19" s="82">
        <v>6</v>
      </c>
      <c r="B19" s="60" t="s">
        <v>222</v>
      </c>
      <c r="C19" s="61">
        <v>20</v>
      </c>
      <c r="D19" s="62">
        <v>0</v>
      </c>
      <c r="E19" s="37"/>
      <c r="F19" s="25"/>
      <c r="G19" s="19" t="s">
        <v>173</v>
      </c>
      <c r="H19" s="37"/>
      <c r="I19" s="65"/>
    </row>
    <row r="20" spans="1:9" ht="30">
      <c r="A20" s="82">
        <v>7</v>
      </c>
      <c r="B20" s="60" t="s">
        <v>223</v>
      </c>
      <c r="C20" s="61">
        <v>170</v>
      </c>
      <c r="D20" s="62">
        <v>0</v>
      </c>
      <c r="E20" s="37"/>
      <c r="F20" s="25"/>
      <c r="G20" s="19" t="s">
        <v>173</v>
      </c>
      <c r="H20" s="37"/>
      <c r="I20" s="65"/>
    </row>
    <row r="21" spans="1:9">
      <c r="A21" s="81"/>
      <c r="B21" s="67" t="s">
        <v>216</v>
      </c>
      <c r="C21" s="68">
        <f>C8+C10+C16+C17+C18+C19+C20</f>
        <v>880</v>
      </c>
      <c r="D21" s="68">
        <f>D8+D10+D16+D17+D18+D19+D20</f>
        <v>422</v>
      </c>
      <c r="E21" s="63">
        <f>SUM(E8:E20)</f>
        <v>382</v>
      </c>
      <c r="F21" s="25"/>
      <c r="G21" s="64"/>
      <c r="H21" s="37">
        <f>SUM(H8:H20)</f>
        <v>40</v>
      </c>
      <c r="I21" s="65"/>
    </row>
    <row r="22" spans="1:9">
      <c r="A22" s="173" t="s">
        <v>224</v>
      </c>
      <c r="B22" s="173"/>
      <c r="C22" s="173"/>
      <c r="D22" s="173"/>
      <c r="E22" s="173"/>
      <c r="F22" s="173"/>
      <c r="G22" s="173"/>
      <c r="H22" s="173"/>
      <c r="I22" s="173"/>
    </row>
    <row r="23" spans="1:9" ht="105">
      <c r="A23" s="82">
        <v>1</v>
      </c>
      <c r="B23" s="60" t="s">
        <v>161</v>
      </c>
      <c r="C23" s="61">
        <v>0</v>
      </c>
      <c r="D23" s="62">
        <v>0</v>
      </c>
      <c r="E23" s="63"/>
      <c r="F23" s="25"/>
      <c r="G23" s="19" t="s">
        <v>173</v>
      </c>
      <c r="H23" s="37"/>
      <c r="I23" s="65"/>
    </row>
    <row r="24" spans="1:9" ht="135">
      <c r="A24" s="82">
        <v>2</v>
      </c>
      <c r="B24" s="60" t="s">
        <v>225</v>
      </c>
      <c r="C24" s="61">
        <v>0</v>
      </c>
      <c r="D24" s="62">
        <v>0</v>
      </c>
      <c r="E24" s="63"/>
      <c r="F24" s="25"/>
      <c r="G24" s="19" t="s">
        <v>173</v>
      </c>
      <c r="H24" s="37"/>
      <c r="I24" s="65"/>
    </row>
    <row r="25" spans="1:9" ht="45">
      <c r="A25" s="82">
        <v>3</v>
      </c>
      <c r="B25" s="60" t="s">
        <v>162</v>
      </c>
      <c r="C25" s="61">
        <v>0</v>
      </c>
      <c r="D25" s="62">
        <v>0</v>
      </c>
      <c r="E25" s="63"/>
      <c r="F25" s="25"/>
      <c r="G25" s="19" t="s">
        <v>173</v>
      </c>
      <c r="H25" s="37"/>
      <c r="I25" s="65"/>
    </row>
    <row r="26" spans="1:9" ht="60">
      <c r="A26" s="82">
        <v>4</v>
      </c>
      <c r="B26" s="60" t="s">
        <v>226</v>
      </c>
      <c r="C26" s="61">
        <v>0</v>
      </c>
      <c r="D26" s="62">
        <v>0</v>
      </c>
      <c r="E26" s="63"/>
      <c r="F26" s="25"/>
      <c r="G26" s="19" t="s">
        <v>173</v>
      </c>
      <c r="H26" s="37"/>
      <c r="I26" s="65"/>
    </row>
    <row r="27" spans="1:9" ht="90">
      <c r="A27" s="82">
        <v>5</v>
      </c>
      <c r="B27" s="60" t="s">
        <v>227</v>
      </c>
      <c r="C27" s="61">
        <v>10</v>
      </c>
      <c r="D27" s="62">
        <v>0</v>
      </c>
      <c r="E27" s="63"/>
      <c r="F27" s="25"/>
      <c r="G27" s="19" t="s">
        <v>173</v>
      </c>
      <c r="H27" s="37"/>
      <c r="I27" s="65"/>
    </row>
    <row r="28" spans="1:9" ht="90">
      <c r="A28" s="82">
        <v>6</v>
      </c>
      <c r="B28" s="60" t="s">
        <v>228</v>
      </c>
      <c r="C28" s="61">
        <v>120</v>
      </c>
      <c r="D28" s="62">
        <v>0</v>
      </c>
      <c r="E28" s="63"/>
      <c r="F28" s="25"/>
      <c r="G28" s="19" t="s">
        <v>173</v>
      </c>
      <c r="H28" s="37"/>
      <c r="I28" s="65"/>
    </row>
    <row r="29" spans="1:9" ht="150">
      <c r="A29" s="82">
        <v>7</v>
      </c>
      <c r="B29" s="60" t="s">
        <v>229</v>
      </c>
      <c r="C29" s="61">
        <v>260</v>
      </c>
      <c r="D29" s="62">
        <v>0</v>
      </c>
      <c r="E29" s="63"/>
      <c r="F29" s="25"/>
      <c r="G29" s="19" t="s">
        <v>173</v>
      </c>
      <c r="H29" s="37"/>
      <c r="I29" s="65"/>
    </row>
    <row r="30" spans="1:9" ht="60">
      <c r="A30" s="82">
        <v>8</v>
      </c>
      <c r="B30" s="60" t="s">
        <v>230</v>
      </c>
      <c r="C30" s="61">
        <v>0</v>
      </c>
      <c r="D30" s="62">
        <v>0</v>
      </c>
      <c r="E30" s="63"/>
      <c r="F30" s="25"/>
      <c r="G30" s="19" t="s">
        <v>173</v>
      </c>
      <c r="H30" s="37"/>
      <c r="I30" s="65"/>
    </row>
    <row r="31" spans="1:9" ht="120">
      <c r="A31" s="82">
        <v>9</v>
      </c>
      <c r="B31" s="60" t="s">
        <v>163</v>
      </c>
      <c r="C31" s="61">
        <v>220</v>
      </c>
      <c r="D31" s="62">
        <v>150</v>
      </c>
      <c r="E31" s="63">
        <v>18</v>
      </c>
      <c r="F31" s="43" t="s">
        <v>164</v>
      </c>
      <c r="G31" s="64"/>
      <c r="H31" s="37">
        <f>D31-E31</f>
        <v>132</v>
      </c>
      <c r="I31" s="15" t="s">
        <v>148</v>
      </c>
    </row>
    <row r="32" spans="1:9" ht="150">
      <c r="A32" s="82">
        <v>10</v>
      </c>
      <c r="B32" s="60" t="s">
        <v>231</v>
      </c>
      <c r="C32" s="61">
        <v>370</v>
      </c>
      <c r="D32" s="62">
        <v>0</v>
      </c>
      <c r="E32" s="63"/>
      <c r="F32" s="25"/>
      <c r="G32" s="19" t="s">
        <v>173</v>
      </c>
      <c r="H32" s="37"/>
      <c r="I32" s="15"/>
    </row>
    <row r="33" spans="1:9" ht="45">
      <c r="A33" s="82">
        <v>11</v>
      </c>
      <c r="B33" s="60" t="s">
        <v>165</v>
      </c>
      <c r="C33" s="61">
        <v>250</v>
      </c>
      <c r="D33" s="62">
        <v>0</v>
      </c>
      <c r="E33" s="63"/>
      <c r="F33" s="25"/>
      <c r="G33" s="19" t="s">
        <v>173</v>
      </c>
      <c r="H33" s="37"/>
      <c r="I33" s="15"/>
    </row>
    <row r="34" spans="1:9" ht="45">
      <c r="A34" s="82">
        <v>12</v>
      </c>
      <c r="B34" s="60" t="s">
        <v>166</v>
      </c>
      <c r="C34" s="61">
        <v>1000</v>
      </c>
      <c r="D34" s="62">
        <v>0</v>
      </c>
      <c r="E34" s="63"/>
      <c r="F34" s="25"/>
      <c r="G34" s="19" t="s">
        <v>173</v>
      </c>
      <c r="H34" s="37"/>
      <c r="I34" s="15"/>
    </row>
    <row r="35" spans="1:9" ht="45">
      <c r="A35" s="82">
        <v>13</v>
      </c>
      <c r="B35" s="60" t="s">
        <v>167</v>
      </c>
      <c r="C35" s="61">
        <v>50</v>
      </c>
      <c r="D35" s="62">
        <v>0</v>
      </c>
      <c r="E35" s="63"/>
      <c r="F35" s="25"/>
      <c r="G35" s="19" t="s">
        <v>173</v>
      </c>
      <c r="H35" s="37"/>
      <c r="I35" s="15"/>
    </row>
    <row r="36" spans="1:9">
      <c r="A36" s="82"/>
      <c r="B36" s="60" t="s">
        <v>216</v>
      </c>
      <c r="C36" s="61">
        <f>SUM(C23:C35)</f>
        <v>2280</v>
      </c>
      <c r="D36" s="61">
        <v>150</v>
      </c>
      <c r="E36" s="61">
        <v>18</v>
      </c>
      <c r="F36" s="61"/>
      <c r="G36" s="61"/>
      <c r="H36" s="37">
        <v>132</v>
      </c>
      <c r="I36" s="15"/>
    </row>
  </sheetData>
  <mergeCells count="26">
    <mergeCell ref="I10:I15"/>
    <mergeCell ref="A22:I22"/>
    <mergeCell ref="A10:A15"/>
    <mergeCell ref="B10:B15"/>
    <mergeCell ref="C10:C15"/>
    <mergeCell ref="D10:D15"/>
    <mergeCell ref="G10:G15"/>
    <mergeCell ref="H10:H15"/>
    <mergeCell ref="A7:I7"/>
    <mergeCell ref="A8:A9"/>
    <mergeCell ref="B8:B9"/>
    <mergeCell ref="C8:C9"/>
    <mergeCell ref="D8:D9"/>
    <mergeCell ref="G8:G9"/>
    <mergeCell ref="H8:H9"/>
    <mergeCell ref="I8:I9"/>
    <mergeCell ref="A1:I1"/>
    <mergeCell ref="A3:I3"/>
    <mergeCell ref="A4:I4"/>
    <mergeCell ref="A5:A6"/>
    <mergeCell ref="B5:B6"/>
    <mergeCell ref="C5:C6"/>
    <mergeCell ref="D5:D6"/>
    <mergeCell ref="E5:F5"/>
    <mergeCell ref="G5:G6"/>
    <mergeCell ref="H5:I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Q38"/>
  <sheetViews>
    <sheetView topLeftCell="A5" zoomScale="70" zoomScaleNormal="70" workbookViewId="0">
      <pane xSplit="2" ySplit="2" topLeftCell="C24" activePane="bottomRight" state="frozen"/>
      <selection activeCell="A5" sqref="A5"/>
      <selection pane="topRight" activeCell="C5" sqref="C5"/>
      <selection pane="bottomLeft" activeCell="A7" sqref="A7"/>
      <selection pane="bottomRight" activeCell="G41" sqref="G41"/>
    </sheetView>
  </sheetViews>
  <sheetFormatPr defaultRowHeight="15"/>
  <cols>
    <col min="1" max="1" width="4.7109375" customWidth="1"/>
    <col min="2" max="2" width="5.85546875" customWidth="1"/>
    <col min="3" max="3" width="72.42578125" customWidth="1"/>
    <col min="4" max="4" width="14.5703125" customWidth="1"/>
    <col min="5" max="6" width="14.28515625" customWidth="1"/>
    <col min="7" max="7" width="33.140625" customWidth="1"/>
    <col min="8" max="8" width="29" style="76" customWidth="1"/>
    <col min="9" max="9" width="12.7109375" customWidth="1"/>
    <col min="10" max="10" width="16.85546875" customWidth="1"/>
    <col min="11" max="16" width="9.140625" hidden="1" customWidth="1"/>
  </cols>
  <sheetData>
    <row r="1" spans="2:16" ht="15" customHeight="1">
      <c r="B1" s="129" t="s">
        <v>260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1"/>
    </row>
    <row r="2" spans="2:16" ht="15" customHeight="1">
      <c r="B2" s="13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4"/>
    </row>
    <row r="3" spans="2:16" ht="15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</row>
    <row r="4" spans="2:16" ht="15.75" customHeight="1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</row>
    <row r="5" spans="2:16" ht="18.75">
      <c r="B5" s="138" t="s">
        <v>232</v>
      </c>
      <c r="C5" s="139"/>
      <c r="D5" s="139"/>
      <c r="E5" s="139"/>
      <c r="F5" s="139"/>
      <c r="G5" s="139"/>
      <c r="H5" s="139"/>
      <c r="I5" s="139"/>
      <c r="J5" s="140"/>
      <c r="K5" s="77"/>
      <c r="L5" s="77"/>
      <c r="M5" s="77"/>
      <c r="N5" s="77"/>
      <c r="O5" s="77"/>
      <c r="P5" s="77"/>
    </row>
    <row r="6" spans="2:16" ht="123.75" customHeight="1">
      <c r="B6" s="141" t="s">
        <v>0</v>
      </c>
      <c r="C6" s="78" t="s">
        <v>128</v>
      </c>
      <c r="D6" s="78" t="s">
        <v>233</v>
      </c>
      <c r="E6" s="78" t="s">
        <v>234</v>
      </c>
      <c r="F6" s="78" t="s">
        <v>2</v>
      </c>
      <c r="G6" s="78"/>
      <c r="H6" s="78" t="s">
        <v>130</v>
      </c>
      <c r="I6" s="78" t="s">
        <v>131</v>
      </c>
      <c r="J6" s="78"/>
    </row>
    <row r="7" spans="2:16" ht="56.25" customHeight="1">
      <c r="B7" s="142"/>
      <c r="C7" s="78"/>
      <c r="D7" s="78"/>
      <c r="E7" s="78"/>
      <c r="F7" s="78" t="s">
        <v>235</v>
      </c>
      <c r="G7" s="78" t="s">
        <v>171</v>
      </c>
      <c r="H7" s="78"/>
      <c r="I7" s="78" t="s">
        <v>257</v>
      </c>
      <c r="J7" s="78" t="s">
        <v>35</v>
      </c>
    </row>
    <row r="8" spans="2:16" ht="21.75" customHeight="1">
      <c r="B8" s="79"/>
      <c r="C8" s="78"/>
      <c r="D8" s="78"/>
      <c r="E8" s="78"/>
      <c r="F8" s="78"/>
      <c r="G8" s="78"/>
      <c r="H8" s="78"/>
      <c r="I8" s="78"/>
      <c r="J8" s="78"/>
    </row>
    <row r="9" spans="2:16" ht="56.25">
      <c r="B9" s="75">
        <v>1</v>
      </c>
      <c r="C9" s="80" t="s">
        <v>259</v>
      </c>
      <c r="D9" s="78">
        <v>10</v>
      </c>
      <c r="E9" s="78">
        <v>0</v>
      </c>
      <c r="F9" s="78">
        <v>0</v>
      </c>
      <c r="G9" s="78"/>
      <c r="H9" s="78" t="s">
        <v>43</v>
      </c>
      <c r="I9" s="78">
        <f>D9-F9</f>
        <v>10</v>
      </c>
      <c r="J9" s="78"/>
    </row>
    <row r="10" spans="2:16" ht="37.5">
      <c r="B10" s="75">
        <v>2</v>
      </c>
      <c r="C10" s="80" t="s">
        <v>236</v>
      </c>
      <c r="D10" s="78">
        <v>20</v>
      </c>
      <c r="E10" s="78">
        <v>0</v>
      </c>
      <c r="F10" s="78">
        <v>0</v>
      </c>
      <c r="G10" s="78"/>
      <c r="H10" s="78" t="s">
        <v>43</v>
      </c>
      <c r="I10" s="78">
        <f t="shared" ref="I10:I26" si="0">D10-F10</f>
        <v>20</v>
      </c>
      <c r="J10" s="78"/>
    </row>
    <row r="11" spans="2:16" ht="56.25">
      <c r="B11" s="75">
        <v>3</v>
      </c>
      <c r="C11" s="80" t="s">
        <v>237</v>
      </c>
      <c r="D11" s="78">
        <v>40</v>
      </c>
      <c r="E11" s="78">
        <v>0</v>
      </c>
      <c r="F11" s="78">
        <v>0</v>
      </c>
      <c r="G11" s="78"/>
      <c r="H11" s="78" t="s">
        <v>43</v>
      </c>
      <c r="I11" s="78">
        <f t="shared" si="0"/>
        <v>40</v>
      </c>
      <c r="J11" s="78"/>
    </row>
    <row r="12" spans="2:16" ht="37.5">
      <c r="B12" s="75">
        <v>4</v>
      </c>
      <c r="C12" s="80" t="s">
        <v>238</v>
      </c>
      <c r="D12" s="78">
        <v>80</v>
      </c>
      <c r="E12" s="78">
        <v>0</v>
      </c>
      <c r="F12" s="78">
        <v>0</v>
      </c>
      <c r="G12" s="78"/>
      <c r="H12" s="78" t="s">
        <v>43</v>
      </c>
      <c r="I12" s="78">
        <f t="shared" si="0"/>
        <v>80</v>
      </c>
      <c r="J12" s="78"/>
    </row>
    <row r="13" spans="2:16" ht="93.75">
      <c r="B13" s="75">
        <v>5</v>
      </c>
      <c r="C13" s="80" t="s">
        <v>239</v>
      </c>
      <c r="D13" s="78">
        <v>65</v>
      </c>
      <c r="E13" s="78">
        <v>0</v>
      </c>
      <c r="F13" s="78">
        <v>20</v>
      </c>
      <c r="G13" s="78" t="s">
        <v>240</v>
      </c>
      <c r="H13" s="78" t="s">
        <v>140</v>
      </c>
      <c r="I13" s="78">
        <f t="shared" si="0"/>
        <v>45</v>
      </c>
      <c r="J13" s="78"/>
    </row>
    <row r="14" spans="2:16" ht="93.75">
      <c r="B14" s="75">
        <v>6</v>
      </c>
      <c r="C14" s="80" t="s">
        <v>241</v>
      </c>
      <c r="D14" s="78">
        <v>50</v>
      </c>
      <c r="E14" s="78">
        <v>0</v>
      </c>
      <c r="F14" s="78">
        <v>64</v>
      </c>
      <c r="G14" s="78" t="s">
        <v>242</v>
      </c>
      <c r="H14" s="78" t="s">
        <v>140</v>
      </c>
      <c r="I14" s="78">
        <f t="shared" si="0"/>
        <v>-14</v>
      </c>
      <c r="J14" s="78"/>
    </row>
    <row r="15" spans="2:16" ht="37.5">
      <c r="B15" s="75">
        <v>7</v>
      </c>
      <c r="C15" s="80" t="s">
        <v>243</v>
      </c>
      <c r="D15" s="78">
        <v>20</v>
      </c>
      <c r="E15" s="78">
        <v>0</v>
      </c>
      <c r="F15" s="78">
        <v>0</v>
      </c>
      <c r="G15" s="78"/>
      <c r="H15" s="78" t="s">
        <v>43</v>
      </c>
      <c r="I15" s="78">
        <f t="shared" si="0"/>
        <v>20</v>
      </c>
      <c r="J15" s="78"/>
    </row>
    <row r="16" spans="2:16" ht="37.5">
      <c r="B16" s="75">
        <v>8</v>
      </c>
      <c r="C16" s="80" t="s">
        <v>244</v>
      </c>
      <c r="D16" s="78">
        <v>30</v>
      </c>
      <c r="E16" s="78">
        <v>0</v>
      </c>
      <c r="F16" s="78">
        <v>0</v>
      </c>
      <c r="G16" s="78"/>
      <c r="H16" s="78" t="s">
        <v>43</v>
      </c>
      <c r="I16" s="78">
        <f t="shared" si="0"/>
        <v>30</v>
      </c>
      <c r="J16" s="78"/>
    </row>
    <row r="17" spans="2:17" ht="56.25">
      <c r="B17" s="75">
        <v>9</v>
      </c>
      <c r="C17" s="80" t="s">
        <v>245</v>
      </c>
      <c r="D17" s="78">
        <v>15</v>
      </c>
      <c r="E17" s="78">
        <v>0</v>
      </c>
      <c r="F17" s="78">
        <v>0</v>
      </c>
      <c r="G17" s="78"/>
      <c r="H17" s="78" t="s">
        <v>43</v>
      </c>
      <c r="I17" s="78">
        <f t="shared" si="0"/>
        <v>15</v>
      </c>
      <c r="J17" s="78"/>
    </row>
    <row r="18" spans="2:17" ht="37.5">
      <c r="B18" s="75">
        <v>10</v>
      </c>
      <c r="C18" s="80" t="s">
        <v>246</v>
      </c>
      <c r="D18" s="78">
        <v>250</v>
      </c>
      <c r="E18" s="78">
        <v>0</v>
      </c>
      <c r="F18" s="78">
        <v>0</v>
      </c>
      <c r="G18" s="78"/>
      <c r="H18" s="78" t="s">
        <v>43</v>
      </c>
      <c r="I18" s="78">
        <f t="shared" si="0"/>
        <v>250</v>
      </c>
      <c r="J18" s="78"/>
    </row>
    <row r="19" spans="2:17" ht="37.5">
      <c r="B19" s="75">
        <v>11</v>
      </c>
      <c r="C19" s="80" t="s">
        <v>247</v>
      </c>
      <c r="D19" s="78">
        <v>50</v>
      </c>
      <c r="E19" s="78">
        <v>0</v>
      </c>
      <c r="F19" s="78">
        <v>6</v>
      </c>
      <c r="G19" s="78"/>
      <c r="H19" s="78" t="s">
        <v>138</v>
      </c>
      <c r="I19" s="78">
        <v>44</v>
      </c>
      <c r="J19" s="78"/>
    </row>
    <row r="20" spans="2:17" ht="281.25">
      <c r="B20" s="75">
        <v>12</v>
      </c>
      <c r="C20" s="80" t="s">
        <v>248</v>
      </c>
      <c r="D20" s="78">
        <v>135</v>
      </c>
      <c r="E20" s="78">
        <v>0</v>
      </c>
      <c r="F20" s="78">
        <v>10</v>
      </c>
      <c r="G20" s="78" t="s">
        <v>249</v>
      </c>
      <c r="H20" s="78" t="s">
        <v>140</v>
      </c>
      <c r="I20" s="78">
        <f t="shared" si="0"/>
        <v>125</v>
      </c>
      <c r="J20" s="78"/>
    </row>
    <row r="21" spans="2:17" ht="56.25">
      <c r="B21" s="75">
        <v>13</v>
      </c>
      <c r="C21" s="80" t="s">
        <v>250</v>
      </c>
      <c r="D21" s="78">
        <v>30</v>
      </c>
      <c r="E21" s="78">
        <v>0</v>
      </c>
      <c r="F21" s="78">
        <v>0</v>
      </c>
      <c r="G21" s="78"/>
      <c r="H21" s="78" t="s">
        <v>43</v>
      </c>
      <c r="I21" s="78">
        <f t="shared" si="0"/>
        <v>30</v>
      </c>
      <c r="J21" s="78"/>
    </row>
    <row r="22" spans="2:17" ht="37.5">
      <c r="B22" s="75">
        <v>14</v>
      </c>
      <c r="C22" s="80" t="s">
        <v>251</v>
      </c>
      <c r="D22" s="78">
        <v>8</v>
      </c>
      <c r="E22" s="78">
        <v>0</v>
      </c>
      <c r="F22" s="78">
        <v>0</v>
      </c>
      <c r="G22" s="78"/>
      <c r="H22" s="78" t="s">
        <v>43</v>
      </c>
      <c r="I22" s="78">
        <f t="shared" si="0"/>
        <v>8</v>
      </c>
      <c r="J22" s="78"/>
    </row>
    <row r="23" spans="2:17" ht="75">
      <c r="B23" s="75">
        <v>15</v>
      </c>
      <c r="C23" s="80" t="s">
        <v>252</v>
      </c>
      <c r="D23" s="78">
        <v>100</v>
      </c>
      <c r="E23" s="78">
        <v>0</v>
      </c>
      <c r="F23" s="78">
        <v>100</v>
      </c>
      <c r="G23" s="78" t="s">
        <v>253</v>
      </c>
      <c r="H23" s="78" t="s">
        <v>140</v>
      </c>
      <c r="I23" s="78">
        <f t="shared" si="0"/>
        <v>0</v>
      </c>
      <c r="J23" s="78"/>
    </row>
    <row r="24" spans="2:17" ht="75">
      <c r="B24" s="75">
        <v>16</v>
      </c>
      <c r="C24" s="80" t="s">
        <v>254</v>
      </c>
      <c r="D24" s="78">
        <v>15</v>
      </c>
      <c r="E24" s="78">
        <v>0</v>
      </c>
      <c r="F24" s="78">
        <v>0</v>
      </c>
      <c r="G24" s="78"/>
      <c r="H24" s="78" t="s">
        <v>43</v>
      </c>
      <c r="I24" s="78">
        <f t="shared" si="0"/>
        <v>15</v>
      </c>
      <c r="J24" s="78"/>
    </row>
    <row r="25" spans="2:17" ht="75">
      <c r="B25" s="75">
        <v>17</v>
      </c>
      <c r="C25" s="80" t="s">
        <v>255</v>
      </c>
      <c r="D25" s="78">
        <v>130</v>
      </c>
      <c r="E25" s="78">
        <v>0</v>
      </c>
      <c r="F25" s="78">
        <v>0</v>
      </c>
      <c r="G25" s="78"/>
      <c r="H25" s="78" t="s">
        <v>43</v>
      </c>
      <c r="I25" s="78">
        <f t="shared" si="0"/>
        <v>130</v>
      </c>
      <c r="J25" s="78"/>
    </row>
    <row r="26" spans="2:17" ht="37.5">
      <c r="B26" s="75">
        <v>18</v>
      </c>
      <c r="C26" s="80" t="s">
        <v>256</v>
      </c>
      <c r="D26" s="78">
        <v>5000</v>
      </c>
      <c r="E26" s="78">
        <v>0</v>
      </c>
      <c r="F26" s="78">
        <v>0</v>
      </c>
      <c r="G26" s="78"/>
      <c r="H26" s="78"/>
      <c r="I26" s="78">
        <f t="shared" si="0"/>
        <v>5000</v>
      </c>
      <c r="J26" s="78"/>
    </row>
    <row r="27" spans="2:17" ht="18.75">
      <c r="B27" s="25"/>
      <c r="C27" s="78" t="s">
        <v>203</v>
      </c>
      <c r="D27" s="78">
        <f>SUM(D9:D26)</f>
        <v>6048</v>
      </c>
      <c r="E27" s="78">
        <f t="shared" ref="E27:H27" si="1">SUM(E9:E26)</f>
        <v>0</v>
      </c>
      <c r="F27" s="78">
        <f t="shared" si="1"/>
        <v>200</v>
      </c>
      <c r="G27" s="78">
        <f t="shared" si="1"/>
        <v>0</v>
      </c>
      <c r="H27" s="78">
        <f t="shared" si="1"/>
        <v>0</v>
      </c>
      <c r="I27" s="78">
        <f>SUM(I9:I26)</f>
        <v>5848</v>
      </c>
      <c r="J27" s="78"/>
      <c r="Q27">
        <f>D27</f>
        <v>6048</v>
      </c>
    </row>
    <row r="28" spans="2:17">
      <c r="B28" s="175" t="s">
        <v>275</v>
      </c>
      <c r="C28" s="175"/>
      <c r="D28" s="175"/>
      <c r="E28" s="175"/>
      <c r="F28" s="175"/>
      <c r="G28" s="175"/>
      <c r="H28" s="175"/>
      <c r="I28" s="175"/>
      <c r="J28" s="175"/>
    </row>
    <row r="29" spans="2:17" ht="56.25">
      <c r="B29" s="87">
        <v>1</v>
      </c>
      <c r="C29" s="91" t="s">
        <v>270</v>
      </c>
      <c r="D29" s="128">
        <v>10000</v>
      </c>
      <c r="E29" s="128"/>
      <c r="F29" s="128">
        <v>400</v>
      </c>
      <c r="G29" s="128"/>
      <c r="H29" s="128"/>
      <c r="I29" s="128">
        <f>D29-F29</f>
        <v>9600</v>
      </c>
      <c r="J29" s="25"/>
      <c r="K29" s="89">
        <v>0</v>
      </c>
      <c r="L29" s="89">
        <v>0</v>
      </c>
      <c r="M29" s="89">
        <v>10000</v>
      </c>
      <c r="N29" s="89">
        <v>0</v>
      </c>
      <c r="O29" s="89">
        <v>0</v>
      </c>
      <c r="P29" s="88">
        <f t="shared" ref="P29:P33" si="2">Q29+R29+S29+T29+U29</f>
        <v>0</v>
      </c>
    </row>
    <row r="30" spans="2:17" ht="37.5">
      <c r="B30" s="87">
        <v>2</v>
      </c>
      <c r="C30" s="91" t="s">
        <v>271</v>
      </c>
      <c r="D30" s="128">
        <v>20000</v>
      </c>
      <c r="E30" s="128"/>
      <c r="F30" s="128">
        <v>4200</v>
      </c>
      <c r="G30" s="128"/>
      <c r="H30" s="128"/>
      <c r="I30" s="128">
        <f t="shared" ref="I30:I32" si="3">D30-F30</f>
        <v>15800</v>
      </c>
      <c r="J30" s="25"/>
      <c r="K30" s="89">
        <v>0</v>
      </c>
      <c r="L30" s="89">
        <v>0</v>
      </c>
      <c r="M30" s="89">
        <v>15000</v>
      </c>
      <c r="N30" s="89">
        <v>0</v>
      </c>
      <c r="O30" s="89">
        <v>0</v>
      </c>
      <c r="P30" s="88">
        <f t="shared" si="2"/>
        <v>0</v>
      </c>
    </row>
    <row r="31" spans="2:17" ht="37.5">
      <c r="B31" s="87">
        <v>3</v>
      </c>
      <c r="C31" s="91" t="s">
        <v>272</v>
      </c>
      <c r="D31" s="128">
        <v>4000</v>
      </c>
      <c r="E31" s="128"/>
      <c r="F31" s="128">
        <v>1000</v>
      </c>
      <c r="G31" s="128"/>
      <c r="H31" s="128"/>
      <c r="I31" s="128">
        <f t="shared" si="3"/>
        <v>3000</v>
      </c>
      <c r="J31" s="25"/>
      <c r="K31" s="89">
        <v>0</v>
      </c>
      <c r="L31" s="89">
        <v>0</v>
      </c>
      <c r="M31" s="89">
        <v>3500</v>
      </c>
      <c r="N31" s="89">
        <v>0</v>
      </c>
      <c r="O31" s="89">
        <v>0</v>
      </c>
      <c r="P31" s="88">
        <f t="shared" si="2"/>
        <v>0</v>
      </c>
    </row>
    <row r="32" spans="2:17" ht="56.25">
      <c r="B32" s="87">
        <v>4</v>
      </c>
      <c r="C32" s="91" t="s">
        <v>273</v>
      </c>
      <c r="D32" s="128">
        <v>300</v>
      </c>
      <c r="E32" s="128"/>
      <c r="F32" s="128">
        <v>300</v>
      </c>
      <c r="G32" s="128"/>
      <c r="H32" s="128"/>
      <c r="I32" s="128">
        <f t="shared" si="3"/>
        <v>0</v>
      </c>
      <c r="J32" s="25"/>
      <c r="K32" s="89">
        <v>0</v>
      </c>
      <c r="L32" s="89">
        <v>0</v>
      </c>
      <c r="M32" s="89">
        <v>120</v>
      </c>
      <c r="N32" s="89">
        <v>120</v>
      </c>
      <c r="O32" s="89">
        <v>0</v>
      </c>
      <c r="P32" s="88">
        <f t="shared" si="2"/>
        <v>0</v>
      </c>
    </row>
    <row r="33" spans="2:16" ht="37.5">
      <c r="B33" s="87">
        <v>5</v>
      </c>
      <c r="C33" s="91" t="s">
        <v>274</v>
      </c>
      <c r="D33" s="128">
        <v>300</v>
      </c>
      <c r="E33" s="128"/>
      <c r="F33" s="128">
        <v>300</v>
      </c>
      <c r="G33" s="128"/>
      <c r="H33" s="128"/>
      <c r="I33" s="128">
        <f>D33-F33</f>
        <v>0</v>
      </c>
      <c r="J33" s="25"/>
      <c r="K33" s="89">
        <v>0</v>
      </c>
      <c r="L33" s="89">
        <v>0</v>
      </c>
      <c r="M33" s="89">
        <v>300</v>
      </c>
      <c r="N33" s="89">
        <v>0</v>
      </c>
      <c r="O33" s="89">
        <v>0</v>
      </c>
      <c r="P33" s="88">
        <f t="shared" si="2"/>
        <v>0</v>
      </c>
    </row>
    <row r="34" spans="2:16" ht="18.75">
      <c r="B34" s="25"/>
      <c r="C34" s="78" t="s">
        <v>203</v>
      </c>
      <c r="D34" s="128">
        <f t="shared" ref="D34:H34" si="4">SUM(D29:D33)</f>
        <v>34600</v>
      </c>
      <c r="E34" s="128">
        <f t="shared" si="4"/>
        <v>0</v>
      </c>
      <c r="F34" s="128">
        <f t="shared" si="4"/>
        <v>6200</v>
      </c>
      <c r="G34" s="128">
        <f t="shared" si="4"/>
        <v>0</v>
      </c>
      <c r="H34" s="128">
        <f t="shared" si="4"/>
        <v>0</v>
      </c>
      <c r="I34" s="128">
        <f>SUM(I29:I33)</f>
        <v>28400</v>
      </c>
      <c r="J34" s="25"/>
    </row>
    <row r="35" spans="2:16" ht="18.75">
      <c r="B35" s="25"/>
      <c r="C35" s="78" t="s">
        <v>335</v>
      </c>
      <c r="D35" s="128">
        <f t="shared" ref="D35:H35" si="5">D27+D34</f>
        <v>40648</v>
      </c>
      <c r="E35" s="128">
        <f t="shared" si="5"/>
        <v>0</v>
      </c>
      <c r="F35" s="128">
        <f t="shared" si="5"/>
        <v>6400</v>
      </c>
      <c r="G35" s="128">
        <f t="shared" si="5"/>
        <v>0</v>
      </c>
      <c r="H35" s="128">
        <f t="shared" si="5"/>
        <v>0</v>
      </c>
      <c r="I35" s="128">
        <f>I27+I34</f>
        <v>34248</v>
      </c>
      <c r="J35" s="47"/>
    </row>
    <row r="37" spans="2:16">
      <c r="B37" s="174" t="s">
        <v>258</v>
      </c>
      <c r="C37" s="174"/>
      <c r="D37" s="174"/>
      <c r="E37" s="174"/>
      <c r="F37" s="174"/>
      <c r="G37" s="174"/>
      <c r="H37" s="174"/>
      <c r="I37" s="174"/>
      <c r="J37" s="174"/>
    </row>
    <row r="38" spans="2:16">
      <c r="B38" s="174"/>
      <c r="C38" s="174"/>
      <c r="D38" s="174"/>
      <c r="E38" s="174"/>
      <c r="F38" s="174"/>
      <c r="G38" s="174"/>
      <c r="H38" s="174"/>
      <c r="I38" s="174"/>
      <c r="J38" s="174"/>
    </row>
  </sheetData>
  <mergeCells count="5">
    <mergeCell ref="B37:J38"/>
    <mergeCell ref="B6:B7"/>
    <mergeCell ref="B28:J28"/>
    <mergeCell ref="B1:P4"/>
    <mergeCell ref="B5:J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35"/>
  <sheetViews>
    <sheetView topLeftCell="A31" zoomScale="96" zoomScaleNormal="96" workbookViewId="0">
      <selection activeCell="E58" sqref="E58"/>
    </sheetView>
  </sheetViews>
  <sheetFormatPr defaultRowHeight="15"/>
  <cols>
    <col min="1" max="1" width="4.42578125" customWidth="1"/>
    <col min="2" max="2" width="34.140625" customWidth="1"/>
    <col min="3" max="3" width="9.5703125" customWidth="1"/>
    <col min="4" max="4" width="9.28515625" customWidth="1"/>
    <col min="7" max="7" width="22.5703125" customWidth="1"/>
    <col min="8" max="8" width="9.7109375" style="7" customWidth="1"/>
    <col min="9" max="9" width="18.85546875" customWidth="1"/>
    <col min="10" max="10" width="10" bestFit="1" customWidth="1"/>
  </cols>
  <sheetData>
    <row r="1" spans="1:9">
      <c r="A1" s="176" t="s">
        <v>80</v>
      </c>
      <c r="B1" s="176"/>
      <c r="C1" s="176"/>
      <c r="D1" s="176"/>
      <c r="E1" s="176"/>
      <c r="F1" s="176"/>
      <c r="G1" s="176"/>
      <c r="H1" s="176"/>
      <c r="I1" s="176"/>
    </row>
    <row r="2" spans="1:9">
      <c r="E2" s="14" t="s">
        <v>81</v>
      </c>
    </row>
    <row r="4" spans="1:9" ht="38.25" customHeight="1">
      <c r="A4" s="177" t="s">
        <v>0</v>
      </c>
      <c r="B4" s="177" t="s">
        <v>1</v>
      </c>
      <c r="C4" s="172" t="s">
        <v>32</v>
      </c>
      <c r="D4" s="172" t="s">
        <v>31</v>
      </c>
      <c r="E4" s="172" t="s">
        <v>2</v>
      </c>
      <c r="F4" s="172"/>
      <c r="G4" s="172" t="s">
        <v>68</v>
      </c>
      <c r="H4" s="172" t="s">
        <v>69</v>
      </c>
      <c r="I4" s="172"/>
    </row>
    <row r="5" spans="1:9">
      <c r="A5" s="177"/>
      <c r="B5" s="177"/>
      <c r="C5" s="172"/>
      <c r="D5" s="172"/>
      <c r="E5" s="172"/>
      <c r="F5" s="172"/>
      <c r="G5" s="172"/>
      <c r="H5" s="172"/>
      <c r="I5" s="172"/>
    </row>
    <row r="6" spans="1:9" ht="48" customHeight="1">
      <c r="A6" s="177"/>
      <c r="B6" s="177"/>
      <c r="C6" s="172"/>
      <c r="D6" s="172"/>
      <c r="E6" s="172" t="s">
        <v>64</v>
      </c>
      <c r="F6" s="177" t="s">
        <v>3</v>
      </c>
      <c r="G6" s="172"/>
      <c r="H6" s="172" t="s">
        <v>65</v>
      </c>
      <c r="I6" s="177" t="s">
        <v>4</v>
      </c>
    </row>
    <row r="7" spans="1:9">
      <c r="A7" s="177"/>
      <c r="B7" s="177"/>
      <c r="C7" s="172"/>
      <c r="D7" s="172"/>
      <c r="E7" s="172"/>
      <c r="F7" s="177"/>
      <c r="G7" s="172"/>
      <c r="H7" s="172"/>
      <c r="I7" s="177"/>
    </row>
    <row r="8" spans="1:9" ht="72" customHeight="1">
      <c r="A8" s="15" t="s">
        <v>5</v>
      </c>
      <c r="B8" s="18" t="s">
        <v>6</v>
      </c>
      <c r="C8" s="17">
        <v>24500</v>
      </c>
      <c r="D8" s="17"/>
      <c r="E8" s="17">
        <v>0</v>
      </c>
      <c r="F8" s="15" t="s">
        <v>7</v>
      </c>
      <c r="G8" s="26" t="s">
        <v>86</v>
      </c>
      <c r="H8" s="17">
        <f>D8</f>
        <v>0</v>
      </c>
      <c r="I8" s="27" t="s">
        <v>126</v>
      </c>
    </row>
    <row r="9" spans="1:9" ht="49.5" customHeight="1">
      <c r="A9" s="15">
        <v>2</v>
      </c>
      <c r="B9" s="18" t="s">
        <v>8</v>
      </c>
      <c r="C9" s="17">
        <v>450</v>
      </c>
      <c r="D9" s="17"/>
      <c r="E9" s="17">
        <v>0</v>
      </c>
      <c r="F9" s="15" t="s">
        <v>7</v>
      </c>
      <c r="G9" s="26" t="s">
        <v>87</v>
      </c>
      <c r="H9" s="17">
        <v>200</v>
      </c>
      <c r="I9" s="28" t="s">
        <v>8</v>
      </c>
    </row>
    <row r="10" spans="1:9" ht="45.75" customHeight="1">
      <c r="A10" s="15">
        <v>3</v>
      </c>
      <c r="B10" s="18" t="s">
        <v>9</v>
      </c>
      <c r="C10" s="17">
        <v>200</v>
      </c>
      <c r="D10" s="17"/>
      <c r="E10" s="17">
        <v>100</v>
      </c>
      <c r="F10" s="15" t="s">
        <v>7</v>
      </c>
      <c r="G10" s="26" t="s">
        <v>88</v>
      </c>
      <c r="H10" s="17">
        <v>100</v>
      </c>
      <c r="I10" s="26" t="s">
        <v>89</v>
      </c>
    </row>
    <row r="11" spans="1:9" ht="47.25" customHeight="1">
      <c r="A11" s="15">
        <v>4</v>
      </c>
      <c r="B11" s="18" t="s">
        <v>10</v>
      </c>
      <c r="C11" s="17">
        <v>100</v>
      </c>
      <c r="D11" s="17"/>
      <c r="E11" s="17">
        <v>60</v>
      </c>
      <c r="F11" s="15" t="s">
        <v>7</v>
      </c>
      <c r="G11" s="26" t="s">
        <v>90</v>
      </c>
      <c r="H11" s="17">
        <v>40</v>
      </c>
      <c r="I11" s="29" t="s">
        <v>91</v>
      </c>
    </row>
    <row r="12" spans="1:9" ht="47.25" customHeight="1">
      <c r="A12" s="15">
        <v>5</v>
      </c>
      <c r="B12" s="18" t="s">
        <v>11</v>
      </c>
      <c r="C12" s="17">
        <v>2000</v>
      </c>
      <c r="D12" s="17"/>
      <c r="E12" s="17">
        <v>0</v>
      </c>
      <c r="F12" s="15" t="s">
        <v>7</v>
      </c>
      <c r="G12" s="26" t="s">
        <v>92</v>
      </c>
      <c r="H12" s="17">
        <f>D12-E12</f>
        <v>0</v>
      </c>
      <c r="I12" s="26" t="s">
        <v>93</v>
      </c>
    </row>
    <row r="13" spans="1:9" ht="67.5" customHeight="1">
      <c r="A13" s="15">
        <v>6</v>
      </c>
      <c r="B13" s="18" t="s">
        <v>12</v>
      </c>
      <c r="C13" s="17">
        <v>50</v>
      </c>
      <c r="D13" s="17"/>
      <c r="E13" s="17">
        <v>0</v>
      </c>
      <c r="F13" s="15" t="s">
        <v>7</v>
      </c>
      <c r="G13" s="26" t="s">
        <v>94</v>
      </c>
      <c r="H13" s="17">
        <v>50</v>
      </c>
      <c r="I13" s="26" t="s">
        <v>95</v>
      </c>
    </row>
    <row r="14" spans="1:9" ht="54" customHeight="1">
      <c r="A14" s="15">
        <v>7</v>
      </c>
      <c r="B14" s="18" t="s">
        <v>13</v>
      </c>
      <c r="C14" s="17">
        <v>20000</v>
      </c>
      <c r="D14" s="17"/>
      <c r="E14" s="17">
        <v>0</v>
      </c>
      <c r="F14" s="15" t="s">
        <v>7</v>
      </c>
      <c r="G14" s="26" t="s">
        <v>96</v>
      </c>
      <c r="H14" s="17">
        <v>0</v>
      </c>
      <c r="I14" s="19"/>
    </row>
    <row r="15" spans="1:9" ht="75" customHeight="1">
      <c r="A15" s="15">
        <v>8</v>
      </c>
      <c r="B15" s="18" t="s">
        <v>14</v>
      </c>
      <c r="C15" s="17">
        <v>3000</v>
      </c>
      <c r="D15" s="17"/>
      <c r="E15" s="17">
        <v>0</v>
      </c>
      <c r="F15" s="15" t="s">
        <v>7</v>
      </c>
      <c r="G15" s="26" t="s">
        <v>97</v>
      </c>
      <c r="H15" s="17">
        <v>0</v>
      </c>
      <c r="I15" s="26" t="s">
        <v>98</v>
      </c>
    </row>
    <row r="16" spans="1:9" ht="35.25" customHeight="1">
      <c r="A16" s="15">
        <v>9</v>
      </c>
      <c r="B16" s="18" t="s">
        <v>15</v>
      </c>
      <c r="C16" s="17">
        <v>5300</v>
      </c>
      <c r="D16" s="17"/>
      <c r="E16" s="17">
        <v>0</v>
      </c>
      <c r="F16" s="15" t="s">
        <v>7</v>
      </c>
      <c r="G16" s="26" t="s">
        <v>99</v>
      </c>
      <c r="H16" s="56">
        <v>5300</v>
      </c>
      <c r="I16" s="26" t="s">
        <v>100</v>
      </c>
    </row>
    <row r="17" spans="1:9" ht="61.5" customHeight="1">
      <c r="A17" s="15">
        <v>10</v>
      </c>
      <c r="B17" s="18" t="s">
        <v>16</v>
      </c>
      <c r="C17" s="17">
        <v>49656</v>
      </c>
      <c r="D17" s="17"/>
      <c r="E17" s="17">
        <v>0</v>
      </c>
      <c r="F17" s="15" t="s">
        <v>7</v>
      </c>
      <c r="G17" s="26" t="s">
        <v>101</v>
      </c>
      <c r="H17" s="17">
        <f>C17</f>
        <v>49656</v>
      </c>
      <c r="I17" s="26" t="s">
        <v>102</v>
      </c>
    </row>
    <row r="18" spans="1:9" ht="50.25" customHeight="1">
      <c r="A18" s="15">
        <v>11</v>
      </c>
      <c r="B18" s="18" t="s">
        <v>17</v>
      </c>
      <c r="C18" s="17">
        <v>5135</v>
      </c>
      <c r="D18" s="17"/>
      <c r="E18" s="17">
        <v>0</v>
      </c>
      <c r="F18" s="15" t="s">
        <v>7</v>
      </c>
      <c r="G18" s="26" t="s">
        <v>103</v>
      </c>
      <c r="H18" s="17">
        <f>C18</f>
        <v>5135</v>
      </c>
      <c r="I18" s="26" t="s">
        <v>104</v>
      </c>
    </row>
    <row r="19" spans="1:9" ht="50.25" customHeight="1">
      <c r="A19" s="177">
        <v>12</v>
      </c>
      <c r="B19" s="180" t="s">
        <v>127</v>
      </c>
      <c r="C19" s="17">
        <v>1000</v>
      </c>
      <c r="D19" s="17"/>
      <c r="E19" s="17">
        <v>0</v>
      </c>
      <c r="F19" s="15" t="s">
        <v>7</v>
      </c>
      <c r="G19" s="179" t="s">
        <v>105</v>
      </c>
      <c r="H19" s="17">
        <v>0</v>
      </c>
      <c r="I19" s="27" t="s">
        <v>106</v>
      </c>
    </row>
    <row r="20" spans="1:9" ht="45" customHeight="1">
      <c r="A20" s="177"/>
      <c r="B20" s="180"/>
      <c r="C20" s="17">
        <v>2000</v>
      </c>
      <c r="D20" s="17"/>
      <c r="E20" s="25"/>
      <c r="F20" s="25"/>
      <c r="G20" s="179"/>
      <c r="H20" s="17">
        <v>2000</v>
      </c>
      <c r="I20" s="26" t="s">
        <v>106</v>
      </c>
    </row>
    <row r="21" spans="1:9" ht="51" customHeight="1">
      <c r="A21" s="15">
        <v>13</v>
      </c>
      <c r="B21" s="18" t="s">
        <v>125</v>
      </c>
      <c r="C21" s="17">
        <v>100</v>
      </c>
      <c r="D21" s="6"/>
      <c r="E21" s="17">
        <v>0</v>
      </c>
      <c r="F21" s="15" t="s">
        <v>7</v>
      </c>
      <c r="G21" s="16" t="s">
        <v>107</v>
      </c>
      <c r="H21" s="17">
        <v>50</v>
      </c>
      <c r="I21" s="29" t="s">
        <v>108</v>
      </c>
    </row>
    <row r="22" spans="1:9" ht="35.25" customHeight="1">
      <c r="A22" s="15">
        <v>14</v>
      </c>
      <c r="B22" s="18" t="s">
        <v>18</v>
      </c>
      <c r="C22" s="17">
        <v>1000</v>
      </c>
      <c r="D22" s="17"/>
      <c r="E22" s="17">
        <v>0</v>
      </c>
      <c r="F22" s="17" t="s">
        <v>7</v>
      </c>
      <c r="G22" s="26" t="s">
        <v>109</v>
      </c>
      <c r="H22" s="17">
        <v>0</v>
      </c>
      <c r="I22" s="26" t="s">
        <v>110</v>
      </c>
    </row>
    <row r="23" spans="1:9" ht="61.5" customHeight="1">
      <c r="A23" s="15">
        <v>15</v>
      </c>
      <c r="B23" s="18" t="s">
        <v>67</v>
      </c>
      <c r="C23" s="17">
        <v>2000</v>
      </c>
      <c r="D23" s="17"/>
      <c r="E23" s="17">
        <v>0</v>
      </c>
      <c r="F23" s="15" t="s">
        <v>7</v>
      </c>
      <c r="G23" s="26" t="s">
        <v>111</v>
      </c>
      <c r="H23" s="17">
        <f>C23</f>
        <v>2000</v>
      </c>
      <c r="I23" s="26" t="s">
        <v>112</v>
      </c>
    </row>
    <row r="24" spans="1:9" ht="53.25" customHeight="1">
      <c r="A24" s="15">
        <v>16</v>
      </c>
      <c r="B24" s="18" t="s">
        <v>19</v>
      </c>
      <c r="C24" s="17">
        <v>162500</v>
      </c>
      <c r="D24" s="17"/>
      <c r="E24" s="17">
        <v>0</v>
      </c>
      <c r="F24" s="15" t="s">
        <v>7</v>
      </c>
      <c r="G24" s="26" t="s">
        <v>113</v>
      </c>
      <c r="H24" s="17">
        <f>C24</f>
        <v>162500</v>
      </c>
      <c r="I24" s="26" t="s">
        <v>114</v>
      </c>
    </row>
    <row r="25" spans="1:9" ht="63.75" customHeight="1">
      <c r="A25" s="15">
        <v>17</v>
      </c>
      <c r="B25" s="18" t="s">
        <v>20</v>
      </c>
      <c r="C25" s="17">
        <v>450</v>
      </c>
      <c r="D25" s="17"/>
      <c r="E25" s="17">
        <v>0</v>
      </c>
      <c r="F25" s="15" t="s">
        <v>7</v>
      </c>
      <c r="G25" s="26" t="s">
        <v>115</v>
      </c>
      <c r="H25" s="17">
        <f>C25</f>
        <v>450</v>
      </c>
      <c r="I25" s="26" t="s">
        <v>116</v>
      </c>
    </row>
    <row r="26" spans="1:9" ht="45.75" customHeight="1">
      <c r="A26" s="15">
        <v>18</v>
      </c>
      <c r="B26" s="18" t="s">
        <v>21</v>
      </c>
      <c r="C26" s="17">
        <v>10000</v>
      </c>
      <c r="D26" s="17"/>
      <c r="E26" s="17">
        <v>0</v>
      </c>
      <c r="F26" s="15" t="s">
        <v>7</v>
      </c>
      <c r="G26" s="26" t="s">
        <v>118</v>
      </c>
      <c r="H26" s="17">
        <v>0</v>
      </c>
      <c r="I26" s="29" t="s">
        <v>117</v>
      </c>
    </row>
    <row r="27" spans="1:9" ht="42" customHeight="1">
      <c r="A27" s="15">
        <v>19</v>
      </c>
      <c r="B27" s="18" t="s">
        <v>22</v>
      </c>
      <c r="C27" s="17">
        <v>2500</v>
      </c>
      <c r="D27" s="17"/>
      <c r="E27" s="17">
        <v>0</v>
      </c>
      <c r="F27" s="15" t="s">
        <v>7</v>
      </c>
      <c r="G27" s="26" t="s">
        <v>118</v>
      </c>
      <c r="H27" s="17">
        <v>0</v>
      </c>
      <c r="I27" s="26" t="s">
        <v>119</v>
      </c>
    </row>
    <row r="28" spans="1:9" ht="50.25" customHeight="1">
      <c r="A28" s="15">
        <v>20</v>
      </c>
      <c r="B28" s="18" t="s">
        <v>23</v>
      </c>
      <c r="C28" s="17">
        <v>2500</v>
      </c>
      <c r="D28" s="17"/>
      <c r="E28" s="17">
        <v>0</v>
      </c>
      <c r="F28" s="15" t="s">
        <v>7</v>
      </c>
      <c r="G28" s="26" t="s">
        <v>118</v>
      </c>
      <c r="H28" s="17">
        <f>C28</f>
        <v>2500</v>
      </c>
      <c r="I28" s="26" t="s">
        <v>120</v>
      </c>
    </row>
    <row r="29" spans="1:9" ht="39.75" customHeight="1">
      <c r="A29" s="15">
        <v>21</v>
      </c>
      <c r="B29" s="18" t="s">
        <v>24</v>
      </c>
      <c r="C29" s="17">
        <v>2500</v>
      </c>
      <c r="D29" s="17"/>
      <c r="E29" s="17">
        <v>0</v>
      </c>
      <c r="F29" s="15" t="s">
        <v>7</v>
      </c>
      <c r="G29" s="26" t="s">
        <v>118</v>
      </c>
      <c r="H29" s="17">
        <f>C29</f>
        <v>2500</v>
      </c>
      <c r="I29" s="29" t="s">
        <v>121</v>
      </c>
    </row>
    <row r="30" spans="1:9" ht="65.25" customHeight="1">
      <c r="A30" s="177">
        <v>22</v>
      </c>
      <c r="B30" s="18" t="s">
        <v>25</v>
      </c>
      <c r="C30" s="17"/>
      <c r="D30" s="17"/>
      <c r="E30" s="17"/>
      <c r="F30" s="15"/>
      <c r="G30" s="26" t="s">
        <v>122</v>
      </c>
      <c r="H30" s="17">
        <v>0</v>
      </c>
      <c r="I30" s="26" t="s">
        <v>7</v>
      </c>
    </row>
    <row r="31" spans="1:9" ht="26.25" customHeight="1">
      <c r="A31" s="177"/>
      <c r="B31" s="18" t="s">
        <v>26</v>
      </c>
      <c r="C31" s="17">
        <v>2000</v>
      </c>
      <c r="D31" s="17"/>
      <c r="E31" s="17">
        <v>0</v>
      </c>
      <c r="F31" s="15"/>
      <c r="G31" s="179" t="s">
        <v>118</v>
      </c>
      <c r="H31" s="17">
        <v>1000</v>
      </c>
      <c r="I31" s="26" t="s">
        <v>123</v>
      </c>
    </row>
    <row r="32" spans="1:9" ht="39.75" customHeight="1">
      <c r="A32" s="177"/>
      <c r="B32" s="18" t="s">
        <v>70</v>
      </c>
      <c r="C32" s="17">
        <v>3000</v>
      </c>
      <c r="D32" s="17"/>
      <c r="E32" s="17">
        <v>0</v>
      </c>
      <c r="F32" s="15"/>
      <c r="G32" s="179"/>
      <c r="H32" s="17">
        <v>2800</v>
      </c>
      <c r="I32" s="29" t="s">
        <v>124</v>
      </c>
    </row>
    <row r="33" spans="1:10">
      <c r="A33" s="15"/>
      <c r="B33" s="18"/>
      <c r="C33" s="17">
        <f>SUM(C8:C32)</f>
        <v>301941</v>
      </c>
      <c r="D33" s="17">
        <f>SUM(D8:D32)</f>
        <v>0</v>
      </c>
      <c r="E33" s="17">
        <f>SUM(E8:E32)</f>
        <v>160</v>
      </c>
      <c r="F33" s="17">
        <f>SUM(F8:F32)</f>
        <v>0</v>
      </c>
      <c r="G33" s="25"/>
      <c r="H33" s="17">
        <f>SUM(H8:H32)</f>
        <v>236281</v>
      </c>
      <c r="I33" s="25"/>
      <c r="J33" s="24"/>
    </row>
    <row r="34" spans="1:10" ht="60" customHeight="1">
      <c r="A34" s="13"/>
      <c r="B34" s="178" t="s">
        <v>66</v>
      </c>
      <c r="C34" s="178"/>
      <c r="D34" s="178"/>
      <c r="E34" s="178"/>
      <c r="F34" s="178"/>
      <c r="H34" s="30"/>
      <c r="I34" s="7"/>
      <c r="J34" s="24"/>
    </row>
    <row r="35" spans="1:10">
      <c r="F35" s="24"/>
    </row>
  </sheetData>
  <mergeCells count="18">
    <mergeCell ref="B34:F34"/>
    <mergeCell ref="G31:G32"/>
    <mergeCell ref="A19:A20"/>
    <mergeCell ref="B19:B20"/>
    <mergeCell ref="G19:G20"/>
    <mergeCell ref="A30:A32"/>
    <mergeCell ref="A1:I1"/>
    <mergeCell ref="A4:A7"/>
    <mergeCell ref="B4:B7"/>
    <mergeCell ref="G4:G7"/>
    <mergeCell ref="F6:F7"/>
    <mergeCell ref="I6:I7"/>
    <mergeCell ref="D4:D7"/>
    <mergeCell ref="E6:E7"/>
    <mergeCell ref="H6:H7"/>
    <mergeCell ref="H4:I5"/>
    <mergeCell ref="E4:F5"/>
    <mergeCell ref="C4:C7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3"/>
  <sheetViews>
    <sheetView tabSelected="1" topLeftCell="A7" workbookViewId="0">
      <selection activeCell="I15" sqref="I15"/>
    </sheetView>
  </sheetViews>
  <sheetFormatPr defaultRowHeight="15"/>
  <cols>
    <col min="1" max="1" width="61.42578125" customWidth="1"/>
    <col min="2" max="2" width="13.42578125" customWidth="1"/>
    <col min="3" max="3" width="15.5703125" customWidth="1"/>
    <col min="4" max="4" width="12.5703125" customWidth="1"/>
  </cols>
  <sheetData>
    <row r="1" spans="1:4" ht="47.25">
      <c r="A1" s="1" t="s">
        <v>27</v>
      </c>
      <c r="B1" s="2" t="s">
        <v>28</v>
      </c>
      <c r="C1" s="3" t="s">
        <v>61</v>
      </c>
      <c r="D1" s="2" t="s">
        <v>30</v>
      </c>
    </row>
    <row r="2" spans="1:4" ht="74.25" customHeight="1">
      <c r="A2" s="4" t="s">
        <v>340</v>
      </c>
      <c r="B2" s="127">
        <v>40</v>
      </c>
      <c r="C2" s="127">
        <v>40</v>
      </c>
      <c r="D2" s="127">
        <v>0</v>
      </c>
    </row>
    <row r="3" spans="1:4" ht="68.25" customHeight="1">
      <c r="A3" s="4" t="s">
        <v>29</v>
      </c>
      <c r="B3" s="127">
        <v>100</v>
      </c>
      <c r="C3" s="127">
        <v>100</v>
      </c>
      <c r="D3" s="127">
        <v>0</v>
      </c>
    </row>
    <row r="4" spans="1:4" ht="35.25" customHeight="1">
      <c r="A4" s="4" t="s">
        <v>76</v>
      </c>
      <c r="B4" s="127">
        <f>'КС и РТ'!D31</f>
        <v>150</v>
      </c>
      <c r="C4" s="127">
        <f>'КС и РТ'!E31</f>
        <v>18</v>
      </c>
      <c r="D4" s="127">
        <f>B4-C4</f>
        <v>132</v>
      </c>
    </row>
    <row r="5" spans="1:4" ht="54.75" customHeight="1">
      <c r="A5" s="4" t="s">
        <v>343</v>
      </c>
      <c r="B5" s="127">
        <v>5134</v>
      </c>
      <c r="C5" s="127">
        <v>0</v>
      </c>
      <c r="D5" s="127">
        <f>B5</f>
        <v>5134</v>
      </c>
    </row>
    <row r="6" spans="1:4" ht="49.5" customHeight="1">
      <c r="A6" s="4" t="s">
        <v>77</v>
      </c>
      <c r="B6" s="127">
        <f>ОК!D32</f>
        <v>400</v>
      </c>
      <c r="C6" s="127">
        <f>ОК!E32</f>
        <v>359.2</v>
      </c>
      <c r="D6" s="127">
        <f>B6-C6</f>
        <v>40.800000000000011</v>
      </c>
    </row>
    <row r="7" spans="1:4" ht="35.25" customHeight="1">
      <c r="A7" s="4" t="s">
        <v>78</v>
      </c>
      <c r="B7" s="127">
        <f>ОК!D52</f>
        <v>250</v>
      </c>
      <c r="C7" s="127">
        <f>ОК!E52</f>
        <v>89.8</v>
      </c>
      <c r="D7" s="127">
        <f>B7-C7</f>
        <v>160.19999999999999</v>
      </c>
    </row>
    <row r="8" spans="1:4" ht="47.25">
      <c r="A8" s="4" t="s">
        <v>79</v>
      </c>
      <c r="B8" s="127">
        <f>УСХ!C33-B5</f>
        <v>296807</v>
      </c>
      <c r="C8" s="127">
        <f>УСХ!E33</f>
        <v>160</v>
      </c>
      <c r="D8" s="127">
        <f>УСХ!H33-D5</f>
        <v>231147</v>
      </c>
    </row>
    <row r="9" spans="1:4" ht="47.25">
      <c r="A9" s="4" t="s">
        <v>341</v>
      </c>
      <c r="B9" s="127">
        <f>УО!D35</f>
        <v>40648</v>
      </c>
      <c r="C9" s="127">
        <f>УО!F35</f>
        <v>6400</v>
      </c>
      <c r="D9" s="127">
        <f>B9-C9</f>
        <v>34248</v>
      </c>
    </row>
    <row r="10" spans="1:4" ht="47.25">
      <c r="A10" s="4" t="s">
        <v>339</v>
      </c>
      <c r="B10" s="127">
        <f>'КС и РТ'!D21</f>
        <v>422</v>
      </c>
      <c r="C10" s="127">
        <f>'КС и РТ'!E21</f>
        <v>382</v>
      </c>
      <c r="D10" s="127">
        <f>B10-C10</f>
        <v>40</v>
      </c>
    </row>
    <row r="11" spans="1:4" ht="63">
      <c r="A11" s="4" t="s">
        <v>342</v>
      </c>
      <c r="B11" s="127">
        <f>'[1]Стр и Разв. ЖКХ СП'!$C$94</f>
        <v>169119</v>
      </c>
      <c r="C11" s="127">
        <f>ужкх!F88</f>
        <v>7888.3</v>
      </c>
      <c r="D11" s="127">
        <f>B11-C11</f>
        <v>161230.70000000001</v>
      </c>
    </row>
    <row r="12" spans="1:4" ht="15.75">
      <c r="A12" s="4"/>
      <c r="B12" s="5">
        <f>SUM(B2:B11)</f>
        <v>513070</v>
      </c>
      <c r="C12" s="5">
        <f t="shared" ref="C12:D12" si="0">SUM(C2:C11)</f>
        <v>15437.3</v>
      </c>
      <c r="D12" s="5">
        <f t="shared" si="0"/>
        <v>432132.7</v>
      </c>
    </row>
    <row r="13" spans="1:4">
      <c r="D13" s="24"/>
    </row>
  </sheetData>
  <pageMargins left="0.7" right="0.7" top="0.75" bottom="0.75" header="0.3" footer="0.3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L53"/>
  <sheetViews>
    <sheetView topLeftCell="A40" workbookViewId="0">
      <selection activeCell="B38" sqref="B38"/>
    </sheetView>
  </sheetViews>
  <sheetFormatPr defaultColWidth="9" defaultRowHeight="12.75"/>
  <cols>
    <col min="1" max="1" width="5.7109375" style="94" customWidth="1"/>
    <col min="2" max="2" width="53.42578125" style="9" customWidth="1"/>
    <col min="3" max="3" width="12" style="9" customWidth="1"/>
    <col min="4" max="4" width="13.42578125" style="9" customWidth="1"/>
    <col min="5" max="5" width="9" style="9"/>
    <col min="6" max="6" width="14.5703125" style="9" customWidth="1"/>
    <col min="7" max="7" width="15.28515625" style="9" customWidth="1"/>
    <col min="8" max="8" width="9.5703125" style="96" bestFit="1" customWidth="1"/>
    <col min="9" max="9" width="10.85546875" style="9" customWidth="1"/>
    <col min="10" max="16384" width="9" style="9"/>
  </cols>
  <sheetData>
    <row r="2" spans="1:9">
      <c r="A2" s="183" t="s">
        <v>36</v>
      </c>
      <c r="B2" s="183"/>
      <c r="C2" s="183"/>
      <c r="D2" s="183"/>
      <c r="E2" s="183"/>
      <c r="F2" s="183"/>
      <c r="G2" s="183"/>
      <c r="H2" s="183"/>
      <c r="I2" s="183"/>
    </row>
    <row r="3" spans="1:9" ht="18" customHeight="1">
      <c r="A3" s="183" t="s">
        <v>37</v>
      </c>
      <c r="B3" s="183"/>
      <c r="C3" s="183"/>
      <c r="D3" s="183"/>
      <c r="E3" s="183"/>
      <c r="F3" s="183"/>
      <c r="G3" s="183"/>
      <c r="H3" s="183"/>
      <c r="I3" s="183"/>
    </row>
    <row r="4" spans="1:9" ht="10.5" customHeight="1">
      <c r="A4" s="20"/>
      <c r="B4" s="10"/>
      <c r="C4" s="10"/>
      <c r="D4" s="10"/>
      <c r="E4" s="10"/>
      <c r="F4" s="10"/>
      <c r="G4" s="10"/>
      <c r="H4" s="95"/>
      <c r="I4" s="10"/>
    </row>
    <row r="5" spans="1:9">
      <c r="A5" s="184" t="s">
        <v>34</v>
      </c>
      <c r="B5" s="184"/>
      <c r="C5" s="184"/>
      <c r="D5" s="184"/>
      <c r="E5" s="184"/>
      <c r="F5" s="184"/>
      <c r="G5" s="184"/>
      <c r="H5" s="184"/>
      <c r="I5" s="184"/>
    </row>
    <row r="6" spans="1:9">
      <c r="A6" s="20"/>
    </row>
    <row r="7" spans="1:9" ht="15" customHeight="1">
      <c r="A7" s="185" t="s">
        <v>0</v>
      </c>
      <c r="B7" s="185" t="s">
        <v>59</v>
      </c>
      <c r="C7" s="181" t="s">
        <v>269</v>
      </c>
      <c r="D7" s="181" t="s">
        <v>234</v>
      </c>
      <c r="E7" s="181" t="s">
        <v>38</v>
      </c>
      <c r="F7" s="181"/>
      <c r="G7" s="181" t="s">
        <v>75</v>
      </c>
      <c r="H7" s="181" t="s">
        <v>74</v>
      </c>
      <c r="I7" s="181"/>
    </row>
    <row r="8" spans="1:9">
      <c r="A8" s="185"/>
      <c r="B8" s="185"/>
      <c r="C8" s="181"/>
      <c r="D8" s="181"/>
      <c r="E8" s="181"/>
      <c r="F8" s="181"/>
      <c r="G8" s="181"/>
      <c r="H8" s="181"/>
      <c r="I8" s="181"/>
    </row>
    <row r="9" spans="1:9">
      <c r="A9" s="185"/>
      <c r="B9" s="185"/>
      <c r="C9" s="181"/>
      <c r="D9" s="181"/>
      <c r="E9" s="181"/>
      <c r="F9" s="181"/>
      <c r="G9" s="181"/>
      <c r="H9" s="181"/>
      <c r="I9" s="181"/>
    </row>
    <row r="10" spans="1:9">
      <c r="A10" s="185"/>
      <c r="B10" s="185"/>
      <c r="C10" s="181"/>
      <c r="D10" s="181"/>
      <c r="E10" s="181"/>
      <c r="F10" s="181"/>
      <c r="G10" s="181"/>
      <c r="H10" s="181"/>
      <c r="I10" s="181"/>
    </row>
    <row r="11" spans="1:9" ht="15.75" customHeight="1">
      <c r="A11" s="185"/>
      <c r="B11" s="185"/>
      <c r="C11" s="181"/>
      <c r="D11" s="181"/>
      <c r="E11" s="181"/>
      <c r="F11" s="181"/>
      <c r="G11" s="181"/>
      <c r="H11" s="181"/>
      <c r="I11" s="181"/>
    </row>
    <row r="12" spans="1:9" ht="32.25" customHeight="1">
      <c r="A12" s="181"/>
      <c r="B12" s="181"/>
      <c r="D12" s="186" t="s">
        <v>276</v>
      </c>
      <c r="E12" s="181" t="s">
        <v>39</v>
      </c>
      <c r="F12" s="181" t="s">
        <v>40</v>
      </c>
      <c r="G12" s="181"/>
      <c r="H12" s="182" t="s">
        <v>62</v>
      </c>
      <c r="I12" s="181" t="s">
        <v>41</v>
      </c>
    </row>
    <row r="13" spans="1:9" ht="15.75" customHeight="1">
      <c r="A13" s="181"/>
      <c r="B13" s="181"/>
      <c r="D13" s="186"/>
      <c r="E13" s="181"/>
      <c r="F13" s="181"/>
      <c r="G13" s="181"/>
      <c r="H13" s="182"/>
      <c r="I13" s="181"/>
    </row>
    <row r="14" spans="1:9" ht="46.5" customHeight="1">
      <c r="A14" s="181">
        <v>1</v>
      </c>
      <c r="B14" s="172" t="s">
        <v>42</v>
      </c>
      <c r="C14" s="188">
        <v>0</v>
      </c>
      <c r="D14" s="188">
        <v>0</v>
      </c>
      <c r="E14" s="189">
        <v>0</v>
      </c>
      <c r="F14" s="98"/>
      <c r="G14" s="190" t="s">
        <v>43</v>
      </c>
      <c r="H14" s="187">
        <f>D14</f>
        <v>0</v>
      </c>
      <c r="I14" s="191"/>
    </row>
    <row r="15" spans="1:9" hidden="1">
      <c r="A15" s="181"/>
      <c r="B15" s="172"/>
      <c r="C15" s="188"/>
      <c r="D15" s="188"/>
      <c r="E15" s="189"/>
      <c r="F15" s="98"/>
      <c r="G15" s="190"/>
      <c r="H15" s="187"/>
      <c r="I15" s="191"/>
    </row>
    <row r="16" spans="1:9" ht="38.25">
      <c r="A16" s="108">
        <v>2</v>
      </c>
      <c r="B16" s="19" t="s">
        <v>44</v>
      </c>
      <c r="C16" s="17">
        <v>0</v>
      </c>
      <c r="D16" s="17">
        <v>0</v>
      </c>
      <c r="E16" s="17">
        <v>0</v>
      </c>
      <c r="F16" s="100"/>
      <c r="G16" s="83" t="s">
        <v>43</v>
      </c>
      <c r="H16" s="101">
        <f>D16</f>
        <v>0</v>
      </c>
      <c r="I16" s="99"/>
    </row>
    <row r="17" spans="1:9" ht="40.5" customHeight="1">
      <c r="A17" s="181">
        <v>3</v>
      </c>
      <c r="B17" s="177" t="s">
        <v>45</v>
      </c>
      <c r="C17" s="188">
        <v>0</v>
      </c>
      <c r="D17" s="188">
        <v>0</v>
      </c>
      <c r="E17" s="189">
        <v>0</v>
      </c>
      <c r="F17" s="186"/>
      <c r="G17" s="190" t="s">
        <v>43</v>
      </c>
      <c r="H17" s="187">
        <v>0</v>
      </c>
      <c r="I17" s="191"/>
    </row>
    <row r="18" spans="1:9" hidden="1">
      <c r="A18" s="181"/>
      <c r="B18" s="177"/>
      <c r="C18" s="188"/>
      <c r="D18" s="188"/>
      <c r="E18" s="189"/>
      <c r="F18" s="186"/>
      <c r="G18" s="190"/>
      <c r="H18" s="187"/>
      <c r="I18" s="191"/>
    </row>
    <row r="19" spans="1:9" ht="153">
      <c r="A19" s="108">
        <v>4</v>
      </c>
      <c r="B19" s="15" t="s">
        <v>46</v>
      </c>
      <c r="C19" s="57">
        <v>0</v>
      </c>
      <c r="D19" s="57">
        <v>0</v>
      </c>
      <c r="E19" s="17">
        <v>0</v>
      </c>
      <c r="F19" s="17"/>
      <c r="G19" s="17" t="s">
        <v>63</v>
      </c>
      <c r="H19" s="102">
        <f>D19</f>
        <v>0</v>
      </c>
      <c r="I19" s="99"/>
    </row>
    <row r="20" spans="1:9" ht="57" customHeight="1">
      <c r="A20" s="181">
        <v>5</v>
      </c>
      <c r="B20" s="177" t="s">
        <v>47</v>
      </c>
      <c r="C20" s="57">
        <v>100</v>
      </c>
      <c r="D20" s="57"/>
      <c r="E20" s="17">
        <v>100</v>
      </c>
      <c r="F20" s="189" t="s">
        <v>279</v>
      </c>
      <c r="G20" s="190" t="s">
        <v>43</v>
      </c>
      <c r="H20" s="102">
        <v>0</v>
      </c>
      <c r="I20" s="191"/>
    </row>
    <row r="21" spans="1:9" hidden="1">
      <c r="A21" s="181"/>
      <c r="B21" s="177"/>
      <c r="C21" s="57"/>
      <c r="D21" s="57"/>
      <c r="E21" s="17"/>
      <c r="F21" s="189"/>
      <c r="G21" s="190"/>
      <c r="H21" s="102"/>
      <c r="I21" s="191"/>
    </row>
    <row r="22" spans="1:9" hidden="1">
      <c r="A22" s="181"/>
      <c r="B22" s="177"/>
      <c r="C22" s="57"/>
      <c r="D22" s="57"/>
      <c r="E22" s="17"/>
      <c r="F22" s="189"/>
      <c r="G22" s="190"/>
      <c r="H22" s="102"/>
      <c r="I22" s="191"/>
    </row>
    <row r="23" spans="1:9" hidden="1">
      <c r="A23" s="181"/>
      <c r="B23" s="177"/>
      <c r="C23" s="57"/>
      <c r="D23" s="57"/>
      <c r="E23" s="17"/>
      <c r="F23" s="189"/>
      <c r="G23" s="190"/>
      <c r="H23" s="102"/>
      <c r="I23" s="191"/>
    </row>
    <row r="24" spans="1:9" hidden="1">
      <c r="A24" s="181"/>
      <c r="B24" s="177"/>
      <c r="C24" s="57"/>
      <c r="D24" s="57"/>
      <c r="E24" s="17"/>
      <c r="F24" s="189"/>
      <c r="G24" s="190"/>
      <c r="H24" s="102"/>
      <c r="I24" s="191"/>
    </row>
    <row r="25" spans="1:9" hidden="1">
      <c r="A25" s="181"/>
      <c r="B25" s="177"/>
      <c r="C25" s="57"/>
      <c r="D25" s="57"/>
      <c r="E25" s="17"/>
      <c r="F25" s="189"/>
      <c r="G25" s="190"/>
      <c r="H25" s="102"/>
      <c r="I25" s="191"/>
    </row>
    <row r="26" spans="1:9" hidden="1">
      <c r="A26" s="181"/>
      <c r="B26" s="177"/>
      <c r="C26" s="57"/>
      <c r="D26" s="57"/>
      <c r="E26" s="17"/>
      <c r="F26" s="189"/>
      <c r="G26" s="190"/>
      <c r="H26" s="102"/>
      <c r="I26" s="191"/>
    </row>
    <row r="27" spans="1:9" hidden="1">
      <c r="A27" s="181"/>
      <c r="B27" s="177"/>
      <c r="C27" s="57"/>
      <c r="D27" s="57"/>
      <c r="E27" s="17"/>
      <c r="F27" s="189"/>
      <c r="G27" s="190"/>
      <c r="H27" s="102"/>
      <c r="I27" s="191"/>
    </row>
    <row r="28" spans="1:9" hidden="1">
      <c r="A28" s="181"/>
      <c r="B28" s="177"/>
      <c r="C28" s="57"/>
      <c r="D28" s="57"/>
      <c r="E28" s="17"/>
      <c r="F28" s="189"/>
      <c r="G28" s="190"/>
      <c r="H28" s="102"/>
      <c r="I28" s="191"/>
    </row>
    <row r="29" spans="1:9" hidden="1">
      <c r="A29" s="181"/>
      <c r="B29" s="177"/>
      <c r="C29" s="57"/>
      <c r="D29" s="57"/>
      <c r="E29" s="17"/>
      <c r="F29" s="189"/>
      <c r="G29" s="190"/>
      <c r="H29" s="102"/>
      <c r="I29" s="191"/>
    </row>
    <row r="30" spans="1:9" hidden="1">
      <c r="A30" s="181"/>
      <c r="B30" s="177"/>
      <c r="C30" s="57">
        <v>400</v>
      </c>
      <c r="D30" s="57">
        <v>0</v>
      </c>
      <c r="E30" s="17">
        <v>0</v>
      </c>
      <c r="F30" s="189"/>
      <c r="G30" s="190"/>
      <c r="H30" s="102">
        <v>400</v>
      </c>
      <c r="I30" s="191"/>
    </row>
    <row r="31" spans="1:9" ht="89.25">
      <c r="A31" s="108">
        <v>6</v>
      </c>
      <c r="B31" s="15" t="s">
        <v>48</v>
      </c>
      <c r="C31" s="57">
        <v>0</v>
      </c>
      <c r="D31" s="57">
        <v>0</v>
      </c>
      <c r="E31" s="17">
        <v>0</v>
      </c>
      <c r="F31" s="100"/>
      <c r="G31" s="83" t="s">
        <v>71</v>
      </c>
      <c r="H31" s="102">
        <v>0</v>
      </c>
      <c r="I31" s="99"/>
    </row>
    <row r="32" spans="1:9" ht="30" customHeight="1">
      <c r="A32" s="181">
        <v>7</v>
      </c>
      <c r="B32" s="190" t="s">
        <v>49</v>
      </c>
      <c r="C32" s="188">
        <v>0</v>
      </c>
      <c r="D32" s="188">
        <v>0</v>
      </c>
      <c r="E32" s="189">
        <v>0</v>
      </c>
      <c r="F32" s="186"/>
      <c r="G32" s="190" t="s">
        <v>43</v>
      </c>
      <c r="H32" s="187">
        <v>0</v>
      </c>
      <c r="I32" s="191"/>
    </row>
    <row r="33" spans="1:12" hidden="1">
      <c r="A33" s="181"/>
      <c r="B33" s="190"/>
      <c r="C33" s="188"/>
      <c r="D33" s="188"/>
      <c r="E33" s="189"/>
      <c r="F33" s="186"/>
      <c r="G33" s="190"/>
      <c r="H33" s="187"/>
      <c r="I33" s="191"/>
    </row>
    <row r="34" spans="1:12" ht="25.5">
      <c r="A34" s="108">
        <v>8</v>
      </c>
      <c r="B34" s="15" t="s">
        <v>50</v>
      </c>
      <c r="C34" s="57">
        <v>0</v>
      </c>
      <c r="D34" s="57">
        <v>0</v>
      </c>
      <c r="E34" s="17">
        <v>0</v>
      </c>
      <c r="F34" s="100"/>
      <c r="G34" s="83" t="s">
        <v>43</v>
      </c>
      <c r="H34" s="102">
        <v>0</v>
      </c>
      <c r="I34" s="99"/>
    </row>
    <row r="35" spans="1:12" ht="28.5" customHeight="1">
      <c r="A35" s="108">
        <v>9</v>
      </c>
      <c r="B35" s="15" t="s">
        <v>51</v>
      </c>
      <c r="C35" s="57">
        <v>0</v>
      </c>
      <c r="D35" s="57">
        <v>0</v>
      </c>
      <c r="E35" s="17">
        <v>0</v>
      </c>
      <c r="F35" s="100"/>
      <c r="G35" s="83" t="s">
        <v>43</v>
      </c>
      <c r="H35" s="102">
        <v>0</v>
      </c>
      <c r="I35" s="99"/>
    </row>
    <row r="36" spans="1:12" ht="27" customHeight="1">
      <c r="A36" s="108">
        <v>10</v>
      </c>
      <c r="B36" s="15" t="s">
        <v>52</v>
      </c>
      <c r="C36" s="57">
        <v>0</v>
      </c>
      <c r="D36" s="57">
        <v>0</v>
      </c>
      <c r="E36" s="17">
        <v>0</v>
      </c>
      <c r="F36" s="100"/>
      <c r="G36" s="83" t="s">
        <v>43</v>
      </c>
      <c r="H36" s="102">
        <v>0</v>
      </c>
      <c r="I36" s="99"/>
    </row>
    <row r="37" spans="1:12" ht="28.5" customHeight="1">
      <c r="A37" s="108">
        <v>11</v>
      </c>
      <c r="B37" s="15" t="s">
        <v>53</v>
      </c>
      <c r="C37" s="57" t="s">
        <v>7</v>
      </c>
      <c r="D37" s="57" t="s">
        <v>7</v>
      </c>
      <c r="E37" s="17">
        <v>0</v>
      </c>
      <c r="F37" s="100"/>
      <c r="G37" s="83" t="s">
        <v>43</v>
      </c>
      <c r="H37" s="102">
        <v>0</v>
      </c>
      <c r="I37" s="99"/>
    </row>
    <row r="38" spans="1:12" ht="159.75" customHeight="1">
      <c r="A38" s="108">
        <v>12</v>
      </c>
      <c r="B38" s="8" t="s">
        <v>54</v>
      </c>
      <c r="C38" s="57" t="s">
        <v>7</v>
      </c>
      <c r="D38" s="57" t="s">
        <v>7</v>
      </c>
      <c r="E38" s="17">
        <v>0</v>
      </c>
      <c r="F38" s="100"/>
      <c r="G38" s="83" t="s">
        <v>72</v>
      </c>
      <c r="H38" s="102">
        <v>0</v>
      </c>
      <c r="I38" s="99"/>
      <c r="L38" s="93"/>
    </row>
    <row r="39" spans="1:12">
      <c r="A39" s="181">
        <v>13</v>
      </c>
      <c r="B39" s="172" t="s">
        <v>60</v>
      </c>
      <c r="C39" s="192"/>
      <c r="D39" s="192">
        <v>0</v>
      </c>
      <c r="E39" s="189">
        <v>0</v>
      </c>
      <c r="F39" s="186"/>
      <c r="G39" s="190" t="s">
        <v>73</v>
      </c>
      <c r="H39" s="187">
        <v>0</v>
      </c>
      <c r="I39" s="191"/>
    </row>
    <row r="40" spans="1:12">
      <c r="A40" s="181"/>
      <c r="B40" s="172"/>
      <c r="C40" s="192"/>
      <c r="D40" s="192"/>
      <c r="E40" s="189"/>
      <c r="F40" s="186"/>
      <c r="G40" s="190"/>
      <c r="H40" s="187"/>
      <c r="I40" s="191"/>
    </row>
    <row r="41" spans="1:12">
      <c r="A41" s="181"/>
      <c r="B41" s="172"/>
      <c r="C41" s="192"/>
      <c r="D41" s="192"/>
      <c r="E41" s="189"/>
      <c r="F41" s="186"/>
      <c r="G41" s="190"/>
      <c r="H41" s="187"/>
      <c r="I41" s="191"/>
    </row>
    <row r="42" spans="1:12">
      <c r="A42" s="181"/>
      <c r="B42" s="172"/>
      <c r="C42" s="192"/>
      <c r="D42" s="192"/>
      <c r="E42" s="189"/>
      <c r="F42" s="186"/>
      <c r="G42" s="190"/>
      <c r="H42" s="187"/>
      <c r="I42" s="191"/>
    </row>
    <row r="43" spans="1:12" ht="45" customHeight="1">
      <c r="A43" s="181">
        <v>14</v>
      </c>
      <c r="B43" s="177" t="s">
        <v>55</v>
      </c>
      <c r="C43" s="57" t="s">
        <v>7</v>
      </c>
      <c r="D43" s="57" t="s">
        <v>7</v>
      </c>
      <c r="E43" s="189">
        <v>0</v>
      </c>
      <c r="F43" s="186"/>
      <c r="G43" s="190" t="s">
        <v>43</v>
      </c>
      <c r="H43" s="102">
        <v>0</v>
      </c>
      <c r="I43" s="191"/>
    </row>
    <row r="44" spans="1:12" hidden="1">
      <c r="A44" s="181"/>
      <c r="B44" s="177"/>
      <c r="C44" s="57"/>
      <c r="D44" s="57"/>
      <c r="E44" s="189"/>
      <c r="F44" s="186"/>
      <c r="G44" s="190"/>
      <c r="H44" s="102"/>
      <c r="I44" s="191"/>
    </row>
    <row r="45" spans="1:12" hidden="1">
      <c r="A45" s="181"/>
      <c r="B45" s="177"/>
      <c r="C45" s="57" t="s">
        <v>7</v>
      </c>
      <c r="D45" s="57" t="s">
        <v>7</v>
      </c>
      <c r="E45" s="189"/>
      <c r="F45" s="186"/>
      <c r="G45" s="190"/>
      <c r="H45" s="102" t="s">
        <v>7</v>
      </c>
      <c r="I45" s="191"/>
    </row>
    <row r="46" spans="1:12" hidden="1">
      <c r="A46" s="181"/>
      <c r="B46" s="177"/>
      <c r="C46" s="57"/>
      <c r="D46" s="57"/>
      <c r="E46" s="189"/>
      <c r="F46" s="186"/>
      <c r="G46" s="190"/>
      <c r="H46" s="102"/>
      <c r="I46" s="191"/>
    </row>
    <row r="47" spans="1:12" ht="25.5">
      <c r="A47" s="108">
        <v>15</v>
      </c>
      <c r="B47" s="15" t="s">
        <v>56</v>
      </c>
      <c r="C47" s="57"/>
      <c r="D47" s="57">
        <v>0</v>
      </c>
      <c r="E47" s="17">
        <v>0</v>
      </c>
      <c r="F47" s="100"/>
      <c r="G47" s="83" t="s">
        <v>43</v>
      </c>
      <c r="H47" s="102">
        <v>0</v>
      </c>
      <c r="I47" s="99"/>
    </row>
    <row r="48" spans="1:12" ht="43.5" customHeight="1">
      <c r="A48" s="108">
        <v>16</v>
      </c>
      <c r="B48" s="15" t="s">
        <v>57</v>
      </c>
      <c r="C48" s="57" t="s">
        <v>7</v>
      </c>
      <c r="D48" s="57" t="s">
        <v>7</v>
      </c>
      <c r="E48" s="17">
        <v>0</v>
      </c>
      <c r="F48" s="100"/>
      <c r="G48" s="83"/>
      <c r="H48" s="102">
        <v>0</v>
      </c>
      <c r="I48" s="99"/>
    </row>
    <row r="49" spans="1:9">
      <c r="A49" s="108"/>
      <c r="B49" s="86"/>
      <c r="C49" s="103"/>
      <c r="D49" s="100"/>
      <c r="E49" s="100"/>
      <c r="F49" s="100"/>
      <c r="G49" s="99"/>
      <c r="H49" s="104"/>
      <c r="I49" s="99"/>
    </row>
    <row r="50" spans="1:9">
      <c r="A50" s="108"/>
      <c r="B50" s="105" t="s">
        <v>58</v>
      </c>
      <c r="C50" s="106">
        <v>100</v>
      </c>
      <c r="D50" s="106">
        <f t="shared" ref="D50" si="0">SUM(D14:D48)</f>
        <v>0</v>
      </c>
      <c r="E50" s="106">
        <f>SUM(E14:E48)</f>
        <v>100</v>
      </c>
      <c r="F50" s="100"/>
      <c r="G50" s="99"/>
      <c r="H50" s="107">
        <v>0</v>
      </c>
      <c r="I50" s="99"/>
    </row>
    <row r="51" spans="1:9">
      <c r="A51" s="20"/>
      <c r="B51" s="11"/>
      <c r="C51" s="12"/>
    </row>
    <row r="52" spans="1:9" ht="14.25">
      <c r="A52" s="20"/>
      <c r="B52" s="97" t="s">
        <v>277</v>
      </c>
      <c r="C52" s="97"/>
      <c r="D52" s="97"/>
      <c r="E52" s="97"/>
      <c r="F52" s="97" t="s">
        <v>278</v>
      </c>
    </row>
    <row r="53" spans="1:9">
      <c r="A53" s="20"/>
    </row>
  </sheetData>
  <mergeCells count="63">
    <mergeCell ref="A3:I3"/>
    <mergeCell ref="A5:I5"/>
    <mergeCell ref="A2:I2"/>
    <mergeCell ref="A7:A11"/>
    <mergeCell ref="B7:B11"/>
    <mergeCell ref="D7:D11"/>
    <mergeCell ref="C7:C11"/>
    <mergeCell ref="E7:F11"/>
    <mergeCell ref="H7:I11"/>
    <mergeCell ref="I39:I42"/>
    <mergeCell ref="A43:A46"/>
    <mergeCell ref="B43:B46"/>
    <mergeCell ref="E43:E46"/>
    <mergeCell ref="F43:F46"/>
    <mergeCell ref="G43:G46"/>
    <mergeCell ref="I43:I46"/>
    <mergeCell ref="B39:B42"/>
    <mergeCell ref="F32:F33"/>
    <mergeCell ref="G32:G33"/>
    <mergeCell ref="H32:H33"/>
    <mergeCell ref="I32:I33"/>
    <mergeCell ref="A39:A42"/>
    <mergeCell ref="C39:C42"/>
    <mergeCell ref="D39:D42"/>
    <mergeCell ref="E39:E42"/>
    <mergeCell ref="F39:F42"/>
    <mergeCell ref="G39:G42"/>
    <mergeCell ref="A32:A33"/>
    <mergeCell ref="B32:B33"/>
    <mergeCell ref="C32:C33"/>
    <mergeCell ref="D32:D33"/>
    <mergeCell ref="E32:E33"/>
    <mergeCell ref="H39:H42"/>
    <mergeCell ref="I20:I30"/>
    <mergeCell ref="I14:I15"/>
    <mergeCell ref="A17:A18"/>
    <mergeCell ref="B17:B18"/>
    <mergeCell ref="C17:C18"/>
    <mergeCell ref="D17:D18"/>
    <mergeCell ref="E17:E18"/>
    <mergeCell ref="F17:F18"/>
    <mergeCell ref="G17:G18"/>
    <mergeCell ref="B14:B15"/>
    <mergeCell ref="A20:A30"/>
    <mergeCell ref="B20:B30"/>
    <mergeCell ref="F20:F30"/>
    <mergeCell ref="G20:G30"/>
    <mergeCell ref="H17:H18"/>
    <mergeCell ref="I17:I18"/>
    <mergeCell ref="I12:I13"/>
    <mergeCell ref="A14:A15"/>
    <mergeCell ref="H14:H15"/>
    <mergeCell ref="A12:A13"/>
    <mergeCell ref="B12:B13"/>
    <mergeCell ref="E12:E13"/>
    <mergeCell ref="C14:C15"/>
    <mergeCell ref="D14:D15"/>
    <mergeCell ref="E14:E15"/>
    <mergeCell ref="D12:D13"/>
    <mergeCell ref="G14:G15"/>
    <mergeCell ref="F12:F13"/>
    <mergeCell ref="H12:H13"/>
    <mergeCell ref="G7:G1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F17" sqref="F17"/>
    </sheetView>
  </sheetViews>
  <sheetFormatPr defaultRowHeight="15"/>
  <cols>
    <col min="1" max="1" width="6.85546875" customWidth="1"/>
    <col min="2" max="2" width="35.85546875" customWidth="1"/>
    <col min="3" max="3" width="12.85546875" customWidth="1"/>
    <col min="4" max="4" width="14.85546875" customWidth="1"/>
    <col min="6" max="6" width="29" customWidth="1"/>
  </cols>
  <sheetData>
    <row r="1" spans="1:9" ht="23.25" customHeight="1" thickBot="1">
      <c r="A1" s="193" t="s">
        <v>261</v>
      </c>
      <c r="B1" s="193"/>
      <c r="C1" s="193"/>
      <c r="D1" s="193"/>
      <c r="E1" s="193"/>
      <c r="F1" s="193"/>
      <c r="G1" s="193"/>
      <c r="H1" s="193"/>
      <c r="I1" s="193"/>
    </row>
    <row r="2" spans="1:9" ht="39" thickBot="1">
      <c r="A2" s="197" t="s">
        <v>0</v>
      </c>
      <c r="B2" s="200" t="s">
        <v>128</v>
      </c>
      <c r="C2" s="31" t="s">
        <v>82</v>
      </c>
      <c r="D2" s="31" t="s">
        <v>32</v>
      </c>
      <c r="E2" s="203" t="s">
        <v>2</v>
      </c>
      <c r="F2" s="204"/>
      <c r="G2" s="205" t="s">
        <v>130</v>
      </c>
      <c r="H2" s="203" t="s">
        <v>131</v>
      </c>
      <c r="I2" s="204"/>
    </row>
    <row r="3" spans="1:9" ht="24" customHeight="1">
      <c r="A3" s="198"/>
      <c r="B3" s="201"/>
      <c r="C3" s="32" t="s">
        <v>83</v>
      </c>
      <c r="D3" s="32" t="s">
        <v>129</v>
      </c>
      <c r="E3" s="32" t="s">
        <v>132</v>
      </c>
      <c r="F3" s="32" t="s">
        <v>133</v>
      </c>
      <c r="G3" s="206"/>
      <c r="H3" s="32" t="s">
        <v>132</v>
      </c>
      <c r="I3" s="200" t="s">
        <v>35</v>
      </c>
    </row>
    <row r="4" spans="1:9">
      <c r="A4" s="198"/>
      <c r="B4" s="201"/>
      <c r="C4" s="21"/>
      <c r="D4" s="21"/>
      <c r="E4" s="32" t="s">
        <v>84</v>
      </c>
      <c r="F4" s="32" t="s">
        <v>134</v>
      </c>
      <c r="G4" s="206"/>
      <c r="H4" s="32" t="s">
        <v>85</v>
      </c>
      <c r="I4" s="201"/>
    </row>
    <row r="5" spans="1:9" ht="15.75" customHeight="1" thickBot="1">
      <c r="A5" s="199"/>
      <c r="B5" s="202"/>
      <c r="C5" s="22"/>
      <c r="D5" s="22"/>
      <c r="E5" s="22"/>
      <c r="F5" s="33" t="s">
        <v>135</v>
      </c>
      <c r="G5" s="207"/>
      <c r="H5" s="22"/>
      <c r="I5" s="202"/>
    </row>
    <row r="6" spans="1:9">
      <c r="A6" s="194" t="s">
        <v>262</v>
      </c>
      <c r="B6" s="195"/>
      <c r="C6" s="195"/>
      <c r="D6" s="195"/>
      <c r="E6" s="195"/>
      <c r="F6" s="195"/>
      <c r="G6" s="195"/>
      <c r="H6" s="195"/>
      <c r="I6" s="196"/>
    </row>
    <row r="7" spans="1:9" ht="93.75" customHeight="1">
      <c r="A7" s="83" t="s">
        <v>5</v>
      </c>
      <c r="B7" s="84" t="s">
        <v>263</v>
      </c>
      <c r="C7" s="19" t="s">
        <v>264</v>
      </c>
      <c r="D7" s="83">
        <v>0</v>
      </c>
      <c r="E7" s="85">
        <v>100</v>
      </c>
      <c r="F7" s="15" t="s">
        <v>268</v>
      </c>
      <c r="G7" s="83" t="s">
        <v>7</v>
      </c>
      <c r="H7" s="126">
        <v>0</v>
      </c>
      <c r="I7" s="15"/>
    </row>
    <row r="8" spans="1:9" ht="55.5" customHeight="1">
      <c r="A8" s="83"/>
      <c r="B8" s="86" t="s">
        <v>265</v>
      </c>
      <c r="C8" s="85">
        <v>30</v>
      </c>
      <c r="D8" s="83"/>
      <c r="E8" s="85"/>
      <c r="F8" s="15"/>
      <c r="G8" s="83"/>
      <c r="H8" s="85">
        <v>30</v>
      </c>
      <c r="I8" s="85"/>
    </row>
    <row r="9" spans="1:9" ht="25.5">
      <c r="A9" s="83"/>
      <c r="B9" s="84" t="s">
        <v>266</v>
      </c>
      <c r="C9" s="19">
        <v>20</v>
      </c>
      <c r="D9" s="83"/>
      <c r="E9" s="85"/>
      <c r="F9" s="15"/>
      <c r="G9" s="83"/>
      <c r="H9" s="85">
        <v>20</v>
      </c>
      <c r="I9" s="85"/>
    </row>
    <row r="10" spans="1:9">
      <c r="A10" s="83"/>
      <c r="B10" s="84" t="s">
        <v>267</v>
      </c>
      <c r="C10" s="19">
        <v>150</v>
      </c>
      <c r="D10" s="83"/>
      <c r="E10" s="85">
        <f>E7</f>
        <v>100</v>
      </c>
      <c r="F10" s="15"/>
      <c r="G10" s="83"/>
      <c r="H10" s="85">
        <v>50</v>
      </c>
      <c r="I10" s="85"/>
    </row>
    <row r="11" spans="1:9" ht="15.75">
      <c r="A11" s="23"/>
    </row>
  </sheetData>
  <mergeCells count="8">
    <mergeCell ref="A1:I1"/>
    <mergeCell ref="A6:I6"/>
    <mergeCell ref="A2:A5"/>
    <mergeCell ref="B2:B5"/>
    <mergeCell ref="E2:F2"/>
    <mergeCell ref="G2:G5"/>
    <mergeCell ref="H2:I2"/>
    <mergeCell ref="I3:I5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ужкх</vt:lpstr>
      <vt:lpstr>ОК</vt:lpstr>
      <vt:lpstr>КС и РТ</vt:lpstr>
      <vt:lpstr>УО</vt:lpstr>
      <vt:lpstr>УСХ</vt:lpstr>
      <vt:lpstr>СВОД</vt:lpstr>
      <vt:lpstr>ГО и ЧС</vt:lpstr>
      <vt:lpstr>ОАХТ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2017-09-21T12:06:26Z</dcterms:modified>
</cp:coreProperties>
</file>